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315" windowWidth="18540" windowHeight="12240"/>
  </bookViews>
  <sheets>
    <sheet name="Compteur Temps by JM" sheetId="2" r:id="rId1"/>
  </sheets>
  <calcPr calcId="162913"/>
  <customWorkbookViews>
    <customWorkbookView name="FO - Affichage personnalisé" guid="{79E5A8AE-E245-48D8-916D-7610747B34EA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AW60" i="2" l="1"/>
  <c r="AO60" i="2"/>
  <c r="AK60" i="2"/>
  <c r="AG60" i="2"/>
  <c r="AC60" i="2"/>
  <c r="Y60" i="2"/>
  <c r="U60" i="2"/>
  <c r="Q60" i="2"/>
  <c r="M60" i="2"/>
  <c r="I60" i="2"/>
  <c r="E60" i="2"/>
  <c r="AS60" i="2"/>
  <c r="G55" i="2" l="1"/>
  <c r="P40" i="2"/>
  <c r="AV40" i="2"/>
  <c r="AR40" i="2"/>
  <c r="AN40" i="2"/>
  <c r="AJ40" i="2"/>
  <c r="AF40" i="2"/>
  <c r="AB40" i="2"/>
  <c r="X40" i="2"/>
  <c r="T40" i="2"/>
  <c r="L40" i="2"/>
  <c r="H40" i="2"/>
  <c r="D40" i="2"/>
  <c r="AT62" i="2" l="1"/>
  <c r="I47" i="2"/>
  <c r="M47" i="2"/>
  <c r="Q47" i="2"/>
  <c r="U47" i="2"/>
  <c r="Y47" i="2"/>
  <c r="AC47" i="2"/>
  <c r="AG47" i="2"/>
  <c r="AK47" i="2"/>
  <c r="AO47" i="2"/>
  <c r="AS47" i="2"/>
  <c r="AW47" i="2"/>
  <c r="D39" i="2"/>
  <c r="L39" i="2" l="1"/>
  <c r="H45" i="2" l="1"/>
  <c r="AV39" i="2" l="1"/>
  <c r="AR39" i="2"/>
  <c r="AN39" i="2"/>
  <c r="AJ39" i="2"/>
  <c r="AF39" i="2"/>
  <c r="AB39" i="2"/>
  <c r="X39" i="2"/>
  <c r="H39" i="2" l="1"/>
  <c r="P39" i="2"/>
  <c r="N53" i="2" l="1"/>
  <c r="X42" i="2"/>
  <c r="V53" i="2" s="1"/>
  <c r="W38" i="2"/>
  <c r="X43" i="2" s="1"/>
  <c r="D42" i="2"/>
  <c r="B53" i="2" s="1"/>
  <c r="C38" i="2"/>
  <c r="D43" i="2" s="1"/>
  <c r="D46" i="2" s="1"/>
  <c r="H42" i="2"/>
  <c r="F53" i="2" s="1"/>
  <c r="G38" i="2"/>
  <c r="H43" i="2" s="1"/>
  <c r="K38" i="2"/>
  <c r="L43" i="2" s="1"/>
  <c r="L42" i="2"/>
  <c r="J53" i="2" s="1"/>
  <c r="P42" i="2"/>
  <c r="O38" i="2"/>
  <c r="P43" i="2" s="1"/>
  <c r="T39" i="2"/>
  <c r="T42" i="2"/>
  <c r="S38" i="2"/>
  <c r="T43" i="2" s="1"/>
  <c r="AA38" i="2"/>
  <c r="AB43" i="2" s="1"/>
  <c r="AB42" i="2"/>
  <c r="Z53" i="2" s="1"/>
  <c r="AF42" i="2"/>
  <c r="AD53" i="2" s="1"/>
  <c r="AE38" i="2"/>
  <c r="AF43" i="2" s="1"/>
  <c r="AJ42" i="2"/>
  <c r="AH53" i="2" s="1"/>
  <c r="AI38" i="2"/>
  <c r="AJ43" i="2" s="1"/>
  <c r="AN42" i="2"/>
  <c r="AL53" i="2" s="1"/>
  <c r="AM38" i="2"/>
  <c r="AN43" i="2" s="1"/>
  <c r="AR42" i="2"/>
  <c r="AP53" i="2" s="1"/>
  <c r="AQ38" i="2"/>
  <c r="AR43" i="2" s="1"/>
  <c r="AV42" i="2"/>
  <c r="AT53" i="2" s="1"/>
  <c r="AU38" i="2"/>
  <c r="AV43" i="2" s="1"/>
  <c r="E38" i="2"/>
  <c r="I38" i="2"/>
  <c r="AR45" i="2"/>
  <c r="AV45" i="2"/>
  <c r="X45" i="2"/>
  <c r="L45" i="2"/>
  <c r="AG38" i="2"/>
  <c r="AW38" i="2"/>
  <c r="AS38" i="2"/>
  <c r="AO38" i="2"/>
  <c r="AK38" i="2"/>
  <c r="AC38" i="2"/>
  <c r="Y38" i="2"/>
  <c r="U38" i="2"/>
  <c r="Q38" i="2"/>
  <c r="M38" i="2"/>
  <c r="R53" i="2" l="1"/>
  <c r="AT55" i="2" s="1"/>
  <c r="AH3" i="2"/>
  <c r="D44" i="2"/>
  <c r="H44" i="2" s="1"/>
  <c r="L44" i="2" s="1"/>
  <c r="P44" i="2" s="1"/>
  <c r="T44" i="2" s="1"/>
  <c r="X44" i="2" s="1"/>
  <c r="AB44" i="2" s="1"/>
  <c r="H46" i="2"/>
  <c r="L46" i="2" s="1"/>
  <c r="D45" i="2"/>
  <c r="AF45" i="2"/>
  <c r="P45" i="2"/>
  <c r="AN45" i="2"/>
  <c r="T45" i="2"/>
  <c r="AB45" i="2"/>
  <c r="AJ45" i="2"/>
  <c r="R3" i="2" l="1"/>
  <c r="S55" i="2"/>
  <c r="G37" i="2"/>
  <c r="AP3" i="2"/>
  <c r="D48" i="2"/>
  <c r="AF44" i="2"/>
  <c r="H48" i="2" l="1"/>
  <c r="AJ44" i="2"/>
  <c r="P46" i="2" l="1"/>
  <c r="L48" i="2"/>
  <c r="AN44" i="2"/>
  <c r="T46" i="2" l="1"/>
  <c r="P48" i="2"/>
  <c r="AR44" i="2"/>
  <c r="T48" i="2" l="1"/>
  <c r="X46" i="2"/>
  <c r="AV44" i="2"/>
  <c r="X48" i="2" l="1"/>
  <c r="AB46" i="2"/>
  <c r="AB48" i="2" l="1"/>
  <c r="AF46" i="2"/>
  <c r="AF48" i="2" l="1"/>
  <c r="AJ46" i="2"/>
  <c r="AJ48" i="2" l="1"/>
  <c r="AN46" i="2"/>
  <c r="AN48" i="2" l="1"/>
  <c r="AR46" i="2"/>
  <c r="AR48" i="2" l="1"/>
  <c r="AV46" i="2"/>
  <c r="AV48" i="2" s="1"/>
</calcChain>
</file>

<file path=xl/sharedStrings.xml><?xml version="1.0" encoding="utf-8"?>
<sst xmlns="http://schemas.openxmlformats.org/spreadsheetml/2006/main" count="523" uniqueCount="70">
  <si>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</si>
  <si>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</si>
  <si>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</si>
  <si>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</si>
  <si>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</si>
  <si>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</si>
  <si>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</si>
  <si>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</si>
  <si>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</si>
  <si>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</si>
  <si>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</si>
  <si>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</si>
  <si>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M</t>
  </si>
  <si>
    <t>S</t>
  </si>
  <si>
    <t>J</t>
  </si>
  <si>
    <t>D</t>
  </si>
  <si>
    <t>V</t>
  </si>
  <si>
    <t>L</t>
  </si>
  <si>
    <t>H/mois</t>
  </si>
  <si>
    <t>Nuits/m</t>
  </si>
  <si>
    <t>CA/mois</t>
  </si>
  <si>
    <t>Etat H</t>
  </si>
  <si>
    <t xml:space="preserve">Je travaille 7h30 </t>
  </si>
  <si>
    <t xml:space="preserve">Je travaille 7h36 </t>
  </si>
  <si>
    <t>Je travaille 7h40</t>
  </si>
  <si>
    <t>CA</t>
  </si>
  <si>
    <t>H:mn</t>
  </si>
  <si>
    <t xml:space="preserve">Je travaille +5mn </t>
  </si>
  <si>
    <t xml:space="preserve">Je travaille +10mn </t>
  </si>
  <si>
    <t xml:space="preserve">Je travaille +15mn </t>
  </si>
  <si>
    <t xml:space="preserve">Je travaille +20mn </t>
  </si>
  <si>
    <t xml:space="preserve">Je travaille +25mn </t>
  </si>
  <si>
    <t xml:space="preserve">Je travaille +30mn </t>
  </si>
  <si>
    <t>Avant d'utiliser le planning veuillez renseigner les champs en vert fluo</t>
  </si>
  <si>
    <t>Reliquat heures 2019:</t>
  </si>
  <si>
    <t>Heures travaillées en 2020:</t>
  </si>
  <si>
    <t>Tableau pour convertir les heures et minutes en nombre décimal</t>
  </si>
  <si>
    <t>Planning 2020</t>
  </si>
  <si>
    <t>Heures RTT</t>
  </si>
  <si>
    <t>Jours RTT</t>
  </si>
  <si>
    <t>Heures CA en 2020</t>
  </si>
  <si>
    <t>Heures CA utilisés en 2020:</t>
  </si>
  <si>
    <t>Heures CA non utilisées en 2020:</t>
  </si>
  <si>
    <t>RTT</t>
  </si>
  <si>
    <t>Je suis en RTT</t>
  </si>
  <si>
    <t>Conseil: Pour utiliser ce tableau il faut transformer les minutes en valeurs décimales.      Exemple: 7h30 = 7,5 (en bas de la page il y a un tableau de conversion)</t>
  </si>
  <si>
    <t>Dimanches et Fériés travaillés en 2020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</si>
  <si>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</si>
  <si>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</si>
  <si>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</si>
  <si>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</si>
  <si>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</si>
  <si>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</si>
  <si>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</si>
  <si>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</si>
  <si>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</si>
  <si>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</si>
  <si>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</si>
  <si>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</si>
  <si>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 et F</t>
  </si>
  <si>
    <t>Total:</t>
  </si>
  <si>
    <t>CA = 5h36</t>
  </si>
  <si>
    <r>
      <t xml:space="preserve">Compteurs pour agents en 7h30…  à 80%                         </t>
    </r>
    <r>
      <rPr>
        <sz val="9"/>
        <color rgb="FF002060"/>
        <rFont val="Arial"/>
        <family val="2"/>
      </rPr>
      <t xml:space="preserve"> (les valeurs sont calculées automatiquement)</t>
    </r>
  </si>
  <si>
    <t>h,mn</t>
  </si>
  <si>
    <t>Total des heures travaillées par mois</t>
  </si>
  <si>
    <t>Total annuel des heures travaillées:</t>
  </si>
  <si>
    <r>
      <rPr>
        <b/>
        <sz val="8"/>
        <color theme="1" tint="0.34998626667073579"/>
        <rFont val="Arial Narrow"/>
        <family val="2"/>
      </rPr>
      <t>A titre indicatif</t>
    </r>
    <r>
      <rPr>
        <sz val="8"/>
        <color theme="1" tint="0.34998626667073579"/>
        <rFont val="Arial Narrow"/>
        <family val="2"/>
      </rPr>
      <t xml:space="preserve"> car il n'y a pas de guide de temps travail en 12h00 au CHU de CAEN (en cours de réalisation par la DRH… depuis plusieurs années!)</t>
    </r>
  </si>
  <si>
    <t>Heures à faire en 2020</t>
  </si>
  <si>
    <t>Heures qui restent à faire</t>
  </si>
  <si>
    <t>Heures à travailler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</si>
</sst>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1" x14ac:knownFonts="1">
    <font>
      <sz val="10"/>
      <name val="Arial"/>
    </font>
    <font>
      <sz val="8"/>
      <color indexed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 Narrow"/>
      <family val="2"/>
    </font>
    <font>
      <sz val="8"/>
      <color indexed="18"/>
      <name val="Arial Narrow"/>
      <family val="2"/>
    </font>
    <font>
      <sz val="8"/>
      <color indexed="9"/>
      <name val="Arial"/>
      <family val="2"/>
    </font>
    <font>
      <sz val="8"/>
      <color indexed="48"/>
      <name val="Arial"/>
      <family val="2"/>
    </font>
    <font>
      <sz val="8"/>
      <color indexed="22"/>
      <name val="Arial"/>
      <family val="2"/>
    </font>
    <font>
      <sz val="8"/>
      <name val="Arial Narrow"/>
      <family val="2"/>
    </font>
    <font>
      <sz val="8"/>
      <color indexed="22"/>
      <name val="Arial Narrow"/>
      <family val="2"/>
    </font>
    <font>
      <b/>
      <sz val="7"/>
      <color indexed="10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7"/>
      <color theme="4" tint="0.59999389629810485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  <font>
      <b/>
      <sz val="7"/>
      <color theme="3"/>
      <name val="Arial"/>
      <family val="2"/>
    </font>
    <font>
      <sz val="6"/>
      <color indexed="12"/>
      <name val="Arial Narrow"/>
      <family val="2"/>
    </font>
    <font>
      <sz val="6"/>
      <color indexed="18"/>
      <name val="Arial Narrow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sz val="8"/>
      <color theme="0"/>
      <name val="Arial Narrow"/>
      <family val="2"/>
    </font>
    <font>
      <b/>
      <sz val="7"/>
      <color theme="0"/>
      <name val="Arial Narrow"/>
      <family val="2"/>
    </font>
    <font>
      <sz val="8"/>
      <color theme="3"/>
      <name val="Arial"/>
      <family val="2"/>
    </font>
    <font>
      <sz val="14"/>
      <color indexed="12"/>
      <name val="Berlin Sans FB Demi"/>
      <family val="2"/>
    </font>
    <font>
      <b/>
      <sz val="7"/>
      <color rgb="FF0000FF"/>
      <name val="Arial"/>
      <family val="2"/>
    </font>
    <font>
      <b/>
      <sz val="7"/>
      <color rgb="FFFF0000"/>
      <name val="Arial"/>
      <family val="2"/>
    </font>
    <font>
      <sz val="7"/>
      <color rgb="FF0000FF"/>
      <name val="Arial Narrow"/>
      <family val="2"/>
    </font>
    <font>
      <b/>
      <sz val="10"/>
      <color rgb="FF0000FF"/>
      <name val="Arial"/>
      <family val="2"/>
    </font>
    <font>
      <sz val="8"/>
      <color theme="0" tint="-0.14999847407452621"/>
      <name val="Arial"/>
      <family val="2"/>
    </font>
    <font>
      <sz val="7"/>
      <color theme="0" tint="-0.14999847407452621"/>
      <name val="Arial"/>
      <family val="2"/>
    </font>
    <font>
      <sz val="7"/>
      <color theme="0" tint="-0.14999847407452621"/>
      <name val="Arial Narrow"/>
      <family val="2"/>
    </font>
    <font>
      <b/>
      <sz val="8"/>
      <color theme="0" tint="-0.499984740745262"/>
      <name val="Arial"/>
      <family val="2"/>
    </font>
    <font>
      <b/>
      <sz val="7"/>
      <color rgb="FF002060"/>
      <name val="Arial"/>
      <family val="2"/>
    </font>
    <font>
      <b/>
      <sz val="9"/>
      <color rgb="FF00206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 Narrow"/>
      <family val="2"/>
    </font>
    <font>
      <b/>
      <sz val="7"/>
      <color theme="3" tint="0.59999389629810485"/>
      <name val="Arial"/>
      <family val="2"/>
    </font>
    <font>
      <b/>
      <sz val="12"/>
      <color indexed="12"/>
      <name val="Arial Black"/>
      <family val="2"/>
    </font>
    <font>
      <b/>
      <sz val="7"/>
      <color theme="0" tint="-0.14999847407452621"/>
      <name val="Arial Narrow"/>
      <family val="2"/>
    </font>
    <font>
      <b/>
      <sz val="7"/>
      <color theme="0" tint="-0.14999847407452621"/>
      <name val="Arial"/>
      <family val="2"/>
    </font>
    <font>
      <b/>
      <sz val="7"/>
      <color rgb="FF0000FF"/>
      <name val="Arial Narrow"/>
      <family val="2"/>
    </font>
    <font>
      <b/>
      <sz val="8"/>
      <color rgb="FF002060"/>
      <name val="Arial"/>
      <family val="2"/>
    </font>
    <font>
      <b/>
      <sz val="6"/>
      <color rgb="FF0000FF"/>
      <name val="Arial"/>
      <family val="2"/>
    </font>
    <font>
      <sz val="9"/>
      <color rgb="FF002060"/>
      <name val="Arial"/>
      <family val="2"/>
    </font>
    <font>
      <b/>
      <sz val="7"/>
      <color rgb="FF00B0F0"/>
      <name val="Arial Narrow"/>
      <family val="2"/>
    </font>
    <font>
      <sz val="8"/>
      <color rgb="FFFF0000"/>
      <name val="Arial Narrow"/>
      <family val="2"/>
    </font>
    <font>
      <sz val="8"/>
      <color theme="1" tint="0.34998626667073579"/>
      <name val="Arial Narrow"/>
      <family val="2"/>
    </font>
    <font>
      <b/>
      <sz val="8"/>
      <color theme="1" tint="0.34998626667073579"/>
      <name val="Arial Narrow"/>
      <family val="2"/>
    </font>
    <font>
      <sz val="7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1" fontId="1" fillId="8" borderId="1" xfId="0" applyNumberFormat="1" applyFont="1" applyFill="1" applyBorder="1" applyAlignment="1">
      <alignment vertical="center"/>
    </xf>
    <xf numFmtId="1" fontId="2" fillId="8" borderId="3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1" fillId="8" borderId="4" xfId="0" applyNumberFormat="1" applyFont="1" applyFill="1" applyBorder="1"/>
    <xf numFmtId="1" fontId="2" fillId="8" borderId="5" xfId="0" applyNumberFormat="1" applyFont="1" applyFill="1" applyBorder="1"/>
    <xf numFmtId="1" fontId="2" fillId="0" borderId="0" xfId="0" applyNumberFormat="1" applyFont="1"/>
    <xf numFmtId="1" fontId="6" fillId="8" borderId="4" xfId="0" applyNumberFormat="1" applyFont="1" applyFill="1" applyBorder="1"/>
    <xf numFmtId="1" fontId="4" fillId="8" borderId="5" xfId="0" applyNumberFormat="1" applyFont="1" applyFill="1" applyBorder="1"/>
    <xf numFmtId="1" fontId="4" fillId="0" borderId="0" xfId="0" applyNumberFormat="1" applyFont="1"/>
    <xf numFmtId="1" fontId="23" fillId="8" borderId="4" xfId="0" applyNumberFormat="1" applyFont="1" applyFill="1" applyBorder="1" applyAlignment="1">
      <alignment horizontal="right"/>
    </xf>
    <xf numFmtId="1" fontId="18" fillId="6" borderId="18" xfId="0" applyNumberFormat="1" applyFont="1" applyFill="1" applyBorder="1" applyAlignment="1">
      <alignment horizontal="center" vertical="center"/>
    </xf>
    <xf numFmtId="1" fontId="0" fillId="2" borderId="0" xfId="0" applyNumberFormat="1" applyFill="1"/>
    <xf numFmtId="1" fontId="16" fillId="3" borderId="19" xfId="0" applyNumberFormat="1" applyFont="1" applyFill="1" applyBorder="1" applyAlignment="1">
      <alignment horizontal="center" vertical="center"/>
    </xf>
    <xf numFmtId="1" fontId="24" fillId="8" borderId="4" xfId="0" applyNumberFormat="1" applyFont="1" applyFill="1" applyBorder="1" applyAlignment="1">
      <alignment horizontal="right"/>
    </xf>
    <xf numFmtId="1" fontId="18" fillId="6" borderId="21" xfId="0" applyNumberFormat="1" applyFont="1" applyFill="1" applyBorder="1" applyAlignment="1">
      <alignment horizontal="center" vertical="center"/>
    </xf>
    <xf numFmtId="1" fontId="18" fillId="6" borderId="15" xfId="0" applyNumberFormat="1" applyFont="1" applyFill="1" applyBorder="1" applyAlignment="1">
      <alignment horizontal="center" vertical="center"/>
    </xf>
    <xf numFmtId="1" fontId="16" fillId="8" borderId="0" xfId="0" applyNumberFormat="1" applyFont="1" applyFill="1" applyBorder="1" applyAlignment="1">
      <alignment vertical="center"/>
    </xf>
    <xf numFmtId="1" fontId="16" fillId="8" borderId="0" xfId="0" applyNumberFormat="1" applyFont="1" applyFill="1" applyBorder="1" applyAlignment="1">
      <alignment horizontal="center" vertical="center"/>
    </xf>
    <xf numFmtId="1" fontId="16" fillId="8" borderId="0" xfId="0" applyNumberFormat="1" applyFont="1" applyFill="1" applyBorder="1" applyAlignment="1">
      <alignment horizontal="right" vertical="center"/>
    </xf>
    <xf numFmtId="1" fontId="7" fillId="8" borderId="4" xfId="0" applyNumberFormat="1" applyFont="1" applyFill="1" applyBorder="1" applyAlignment="1">
      <alignment horizontal="center"/>
    </xf>
    <xf numFmtId="1" fontId="2" fillId="8" borderId="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7" fillId="8" borderId="4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7" fillId="8" borderId="4" xfId="0" applyNumberFormat="1" applyFont="1" applyFill="1" applyBorder="1"/>
    <xf numFmtId="1" fontId="1" fillId="8" borderId="4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/>
    <xf numFmtId="1" fontId="8" fillId="0" borderId="0" xfId="0" applyNumberFormat="1" applyFont="1"/>
    <xf numFmtId="1" fontId="2" fillId="3" borderId="5" xfId="0" applyNumberFormat="1" applyFont="1" applyFill="1" applyBorder="1"/>
    <xf numFmtId="1" fontId="4" fillId="3" borderId="5" xfId="0" applyNumberFormat="1" applyFont="1" applyFill="1" applyBorder="1" applyAlignment="1">
      <alignment vertical="top"/>
    </xf>
    <xf numFmtId="1" fontId="4" fillId="0" borderId="0" xfId="0" applyNumberFormat="1" applyFont="1" applyAlignment="1">
      <alignment vertical="top"/>
    </xf>
    <xf numFmtId="1" fontId="14" fillId="3" borderId="10" xfId="0" applyNumberFormat="1" applyFont="1" applyFill="1" applyBorder="1" applyAlignment="1">
      <alignment vertical="top"/>
    </xf>
    <xf numFmtId="1" fontId="14" fillId="3" borderId="10" xfId="0" applyNumberFormat="1" applyFont="1" applyFill="1" applyBorder="1" applyAlignment="1">
      <alignment horizontal="center" vertical="top"/>
    </xf>
    <xf numFmtId="1" fontId="0" fillId="3" borderId="11" xfId="0" applyNumberFormat="1" applyFill="1" applyBorder="1"/>
    <xf numFmtId="1" fontId="11" fillId="2" borderId="0" xfId="0" applyNumberFormat="1" applyFont="1" applyFill="1"/>
    <xf numFmtId="1" fontId="0" fillId="3" borderId="0" xfId="0" applyNumberFormat="1" applyFill="1" applyBorder="1"/>
    <xf numFmtId="1" fontId="0" fillId="3" borderId="0" xfId="0" applyNumberFormat="1" applyFill="1"/>
    <xf numFmtId="1" fontId="1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1" fontId="32" fillId="3" borderId="0" xfId="0" applyNumberFormat="1" applyFont="1" applyFill="1" applyBorder="1"/>
    <xf numFmtId="1" fontId="32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/>
    <xf numFmtId="1" fontId="16" fillId="5" borderId="22" xfId="0" applyNumberFormat="1" applyFont="1" applyFill="1" applyBorder="1" applyAlignment="1">
      <alignment horizontal="center" vertical="center"/>
    </xf>
    <xf numFmtId="1" fontId="16" fillId="5" borderId="16" xfId="0" applyNumberFormat="1" applyFont="1" applyFill="1" applyBorder="1" applyAlignment="1">
      <alignment horizontal="center" vertical="center"/>
    </xf>
    <xf numFmtId="1" fontId="16" fillId="5" borderId="19" xfId="0" applyNumberFormat="1" applyFont="1" applyFill="1" applyBorder="1" applyAlignment="1">
      <alignment horizontal="center" vertical="center"/>
    </xf>
    <xf numFmtId="1" fontId="27" fillId="5" borderId="22" xfId="0" applyNumberFormat="1" applyFont="1" applyFill="1" applyBorder="1" applyAlignment="1">
      <alignment horizontal="center" vertical="center"/>
    </xf>
    <xf numFmtId="1" fontId="19" fillId="6" borderId="10" xfId="0" applyNumberFormat="1" applyFont="1" applyFill="1" applyBorder="1" applyAlignment="1">
      <alignment horizontal="center"/>
    </xf>
    <xf numFmtId="1" fontId="19" fillId="6" borderId="11" xfId="0" applyNumberFormat="1" applyFont="1" applyFill="1" applyBorder="1" applyAlignment="1">
      <alignment horizontal="right"/>
    </xf>
    <xf numFmtId="1" fontId="2" fillId="5" borderId="19" xfId="0" applyNumberFormat="1" applyFont="1" applyFill="1" applyBorder="1" applyAlignment="1">
      <alignment horizontal="center" vertical="center"/>
    </xf>
    <xf numFmtId="1" fontId="18" fillId="7" borderId="21" xfId="0" applyNumberFormat="1" applyFont="1" applyFill="1" applyBorder="1" applyAlignment="1">
      <alignment horizontal="center" vertical="center"/>
    </xf>
    <xf numFmtId="1" fontId="16" fillId="7" borderId="22" xfId="0" applyNumberFormat="1" applyFont="1" applyFill="1" applyBorder="1" applyAlignment="1">
      <alignment horizontal="center" vertical="center"/>
    </xf>
    <xf numFmtId="1" fontId="27" fillId="7" borderId="22" xfId="0" applyNumberFormat="1" applyFont="1" applyFill="1" applyBorder="1" applyAlignment="1">
      <alignment horizontal="center" vertical="center"/>
    </xf>
    <xf numFmtId="1" fontId="18" fillId="7" borderId="18" xfId="0" applyNumberFormat="1" applyFont="1" applyFill="1" applyBorder="1" applyAlignment="1">
      <alignment horizontal="center" vertical="center"/>
    </xf>
    <xf numFmtId="1" fontId="16" fillId="7" borderId="19" xfId="0" applyNumberFormat="1" applyFont="1" applyFill="1" applyBorder="1" applyAlignment="1">
      <alignment horizontal="center" vertical="center"/>
    </xf>
    <xf numFmtId="1" fontId="18" fillId="7" borderId="15" xfId="0" applyNumberFormat="1" applyFont="1" applyFill="1" applyBorder="1" applyAlignment="1">
      <alignment horizontal="center" vertical="center"/>
    </xf>
    <xf numFmtId="1" fontId="16" fillId="7" borderId="16" xfId="0" applyNumberFormat="1" applyFont="1" applyFill="1" applyBorder="1" applyAlignment="1">
      <alignment horizontal="center" vertical="center"/>
    </xf>
    <xf numFmtId="1" fontId="2" fillId="7" borderId="19" xfId="0" applyNumberFormat="1" applyFont="1" applyFill="1" applyBorder="1" applyAlignment="1">
      <alignment horizontal="center" vertical="center"/>
    </xf>
    <xf numFmtId="2" fontId="29" fillId="5" borderId="20" xfId="0" applyNumberFormat="1" applyFont="1" applyFill="1" applyBorder="1" applyAlignment="1">
      <alignment horizontal="right" vertical="center"/>
    </xf>
    <xf numFmtId="2" fontId="29" fillId="5" borderId="23" xfId="0" applyNumberFormat="1" applyFont="1" applyFill="1" applyBorder="1" applyAlignment="1">
      <alignment horizontal="right" vertical="center"/>
    </xf>
    <xf numFmtId="1" fontId="1" fillId="8" borderId="4" xfId="0" applyNumberFormat="1" applyFont="1" applyFill="1" applyBorder="1" applyAlignment="1">
      <alignment vertical="center"/>
    </xf>
    <xf numFmtId="1" fontId="2" fillId="8" borderId="5" xfId="0" applyNumberFormat="1" applyFont="1" applyFill="1" applyBorder="1" applyAlignment="1">
      <alignment vertical="center"/>
    </xf>
    <xf numFmtId="1" fontId="11" fillId="3" borderId="0" xfId="0" applyNumberFormat="1" applyFont="1" applyFill="1"/>
    <xf numFmtId="1" fontId="12" fillId="3" borderId="1" xfId="0" applyNumberFormat="1" applyFont="1" applyFill="1" applyBorder="1"/>
    <xf numFmtId="1" fontId="9" fillId="3" borderId="2" xfId="0" applyNumberFormat="1" applyFont="1" applyFill="1" applyBorder="1"/>
    <xf numFmtId="1" fontId="38" fillId="8" borderId="0" xfId="0" applyNumberFormat="1" applyFont="1" applyFill="1" applyBorder="1" applyAlignment="1">
      <alignment horizontal="center"/>
    </xf>
    <xf numFmtId="1" fontId="39" fillId="8" borderId="0" xfId="0" applyNumberFormat="1" applyFont="1" applyFill="1" applyBorder="1" applyAlignment="1">
      <alignment horizontal="center"/>
    </xf>
    <xf numFmtId="1" fontId="38" fillId="8" borderId="5" xfId="0" applyNumberFormat="1" applyFont="1" applyFill="1" applyBorder="1"/>
    <xf numFmtId="1" fontId="21" fillId="3" borderId="2" xfId="0" applyNumberFormat="1" applyFont="1" applyFill="1" applyBorder="1" applyAlignment="1">
      <alignment horizontal="center"/>
    </xf>
    <xf numFmtId="1" fontId="21" fillId="3" borderId="2" xfId="0" applyNumberFormat="1" applyFont="1" applyFill="1" applyBorder="1"/>
    <xf numFmtId="1" fontId="19" fillId="3" borderId="0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vertical="top"/>
    </xf>
    <xf numFmtId="1" fontId="14" fillId="3" borderId="0" xfId="0" applyNumberFormat="1" applyFont="1" applyFill="1" applyBorder="1" applyAlignment="1">
      <alignment horizontal="center" vertical="top"/>
    </xf>
    <xf numFmtId="1" fontId="44" fillId="3" borderId="0" xfId="0" applyNumberFormat="1" applyFont="1" applyFill="1"/>
    <xf numFmtId="1" fontId="44" fillId="3" borderId="0" xfId="0" applyNumberFormat="1" applyFont="1" applyFill="1" applyAlignment="1"/>
    <xf numFmtId="1" fontId="11" fillId="3" borderId="2" xfId="0" applyNumberFormat="1" applyFont="1" applyFill="1" applyBorder="1" applyAlignment="1"/>
    <xf numFmtId="1" fontId="11" fillId="3" borderId="0" xfId="0" applyNumberFormat="1" applyFont="1" applyFill="1" applyBorder="1" applyAlignment="1"/>
    <xf numFmtId="1" fontId="14" fillId="3" borderId="0" xfId="0" applyNumberFormat="1" applyFont="1" applyFill="1" applyBorder="1" applyAlignment="1">
      <alignment horizontal="left"/>
    </xf>
    <xf numFmtId="1" fontId="47" fillId="8" borderId="4" xfId="0" applyNumberFormat="1" applyFont="1" applyFill="1" applyBorder="1"/>
    <xf numFmtId="1" fontId="46" fillId="0" borderId="0" xfId="0" applyNumberFormat="1" applyFont="1"/>
    <xf numFmtId="1" fontId="28" fillId="3" borderId="0" xfId="0" applyNumberFormat="1" applyFont="1" applyFill="1" applyAlignment="1">
      <alignment wrapText="1"/>
    </xf>
    <xf numFmtId="1" fontId="26" fillId="3" borderId="0" xfId="0" applyNumberFormat="1" applyFont="1" applyFill="1" applyAlignment="1"/>
    <xf numFmtId="1" fontId="0" fillId="8" borderId="3" xfId="0" applyNumberFormat="1" applyFill="1" applyBorder="1"/>
    <xf numFmtId="1" fontId="0" fillId="8" borderId="5" xfId="0" applyNumberFormat="1" applyFill="1" applyBorder="1"/>
    <xf numFmtId="1" fontId="11" fillId="8" borderId="0" xfId="0" applyNumberFormat="1" applyFont="1" applyFill="1" applyBorder="1" applyAlignment="1"/>
    <xf numFmtId="1" fontId="26" fillId="2" borderId="0" xfId="0" applyNumberFormat="1" applyFont="1" applyFill="1" applyAlignment="1"/>
    <xf numFmtId="1" fontId="15" fillId="2" borderId="0" xfId="0" applyNumberFormat="1" applyFont="1" applyFill="1" applyAlignment="1">
      <alignment wrapText="1"/>
    </xf>
    <xf numFmtId="1" fontId="11" fillId="3" borderId="1" xfId="0" applyNumberFormat="1" applyFont="1" applyFill="1" applyBorder="1" applyAlignment="1"/>
    <xf numFmtId="1" fontId="11" fillId="3" borderId="3" xfId="0" applyNumberFormat="1" applyFont="1" applyFill="1" applyBorder="1" applyAlignment="1"/>
    <xf numFmtId="1" fontId="11" fillId="3" borderId="4" xfId="0" applyNumberFormat="1" applyFont="1" applyFill="1" applyBorder="1" applyAlignment="1"/>
    <xf numFmtId="1" fontId="46" fillId="2" borderId="0" xfId="0" applyNumberFormat="1" applyFont="1" applyFill="1" applyBorder="1" applyAlignment="1">
      <alignment horizontal="left"/>
    </xf>
    <xf numFmtId="1" fontId="46" fillId="2" borderId="5" xfId="0" applyNumberFormat="1" applyFont="1" applyFill="1" applyBorder="1" applyAlignment="1">
      <alignment horizontal="left"/>
    </xf>
    <xf numFmtId="1" fontId="11" fillId="3" borderId="5" xfId="0" applyNumberFormat="1" applyFont="1" applyFill="1" applyBorder="1" applyAlignment="1"/>
    <xf numFmtId="1" fontId="2" fillId="2" borderId="0" xfId="0" applyNumberFormat="1" applyFont="1" applyFill="1" applyBorder="1" applyAlignment="1"/>
    <xf numFmtId="1" fontId="2" fillId="2" borderId="0" xfId="0" applyNumberFormat="1" applyFont="1" applyFill="1" applyBorder="1"/>
    <xf numFmtId="1" fontId="11" fillId="3" borderId="4" xfId="0" applyNumberFormat="1" applyFont="1" applyFill="1" applyBorder="1"/>
    <xf numFmtId="1" fontId="44" fillId="3" borderId="0" xfId="0" applyNumberFormat="1" applyFont="1" applyFill="1" applyBorder="1" applyAlignment="1"/>
    <xf numFmtId="1" fontId="44" fillId="3" borderId="5" xfId="0" applyNumberFormat="1" applyFont="1" applyFill="1" applyBorder="1" applyAlignment="1"/>
    <xf numFmtId="1" fontId="47" fillId="3" borderId="0" xfId="0" applyNumberFormat="1" applyFont="1" applyFill="1" applyBorder="1" applyAlignment="1"/>
    <xf numFmtId="1" fontId="47" fillId="3" borderId="5" xfId="0" applyNumberFormat="1" applyFont="1" applyFill="1" applyBorder="1" applyAlignment="1"/>
    <xf numFmtId="1" fontId="11" fillId="3" borderId="9" xfId="0" applyNumberFormat="1" applyFont="1" applyFill="1" applyBorder="1"/>
    <xf numFmtId="1" fontId="44" fillId="3" borderId="10" xfId="0" applyNumberFormat="1" applyFont="1" applyFill="1" applyBorder="1" applyAlignment="1">
      <alignment wrapText="1"/>
    </xf>
    <xf numFmtId="1" fontId="44" fillId="3" borderId="11" xfId="0" applyNumberFormat="1" applyFont="1" applyFill="1" applyBorder="1" applyAlignment="1">
      <alignment wrapText="1"/>
    </xf>
    <xf numFmtId="1" fontId="11" fillId="8" borderId="1" xfId="0" applyNumberFormat="1" applyFont="1" applyFill="1" applyBorder="1" applyAlignment="1"/>
    <xf numFmtId="1" fontId="11" fillId="8" borderId="2" xfId="0" applyNumberFormat="1" applyFont="1" applyFill="1" applyBorder="1" applyAlignment="1"/>
    <xf numFmtId="1" fontId="46" fillId="8" borderId="4" xfId="0" applyNumberFormat="1" applyFont="1" applyFill="1" applyBorder="1" applyAlignment="1"/>
    <xf numFmtId="1" fontId="46" fillId="8" borderId="4" xfId="0" applyNumberFormat="1" applyFont="1" applyFill="1" applyBorder="1" applyAlignment="1">
      <alignment horizontal="left"/>
    </xf>
    <xf numFmtId="1" fontId="46" fillId="8" borderId="0" xfId="0" applyNumberFormat="1" applyFont="1" applyFill="1" applyBorder="1" applyAlignment="1">
      <alignment horizontal="left"/>
    </xf>
    <xf numFmtId="1" fontId="11" fillId="8" borderId="4" xfId="0" applyNumberFormat="1" applyFont="1" applyFill="1" applyBorder="1" applyAlignment="1"/>
    <xf numFmtId="1" fontId="44" fillId="8" borderId="5" xfId="0" applyNumberFormat="1" applyFont="1" applyFill="1" applyBorder="1"/>
    <xf numFmtId="1" fontId="44" fillId="8" borderId="4" xfId="0" applyNumberFormat="1" applyFont="1" applyFill="1" applyBorder="1" applyAlignment="1"/>
    <xf numFmtId="1" fontId="44" fillId="8" borderId="0" xfId="0" applyNumberFormat="1" applyFont="1" applyFill="1" applyBorder="1" applyAlignment="1"/>
    <xf numFmtId="1" fontId="47" fillId="8" borderId="4" xfId="0" applyNumberFormat="1" applyFont="1" applyFill="1" applyBorder="1" applyAlignment="1"/>
    <xf numFmtId="1" fontId="47" fillId="8" borderId="0" xfId="0" applyNumberFormat="1" applyFont="1" applyFill="1" applyBorder="1" applyAlignment="1"/>
    <xf numFmtId="1" fontId="44" fillId="8" borderId="5" xfId="0" applyNumberFormat="1" applyFont="1" applyFill="1" applyBorder="1" applyAlignment="1"/>
    <xf numFmtId="1" fontId="44" fillId="8" borderId="9" xfId="0" applyNumberFormat="1" applyFont="1" applyFill="1" applyBorder="1" applyAlignment="1">
      <alignment wrapText="1"/>
    </xf>
    <xf numFmtId="1" fontId="44" fillId="8" borderId="10" xfId="0" applyNumberFormat="1" applyFont="1" applyFill="1" applyBorder="1" applyAlignment="1">
      <alignment wrapText="1"/>
    </xf>
    <xf numFmtId="1" fontId="44" fillId="8" borderId="11" xfId="0" applyNumberFormat="1" applyFont="1" applyFill="1" applyBorder="1"/>
    <xf numFmtId="164" fontId="4" fillId="5" borderId="20" xfId="0" applyNumberFormat="1" applyFont="1" applyFill="1" applyBorder="1" applyAlignment="1" applyProtection="1">
      <alignment horizontal="right" vertical="center"/>
      <protection locked="0"/>
    </xf>
    <xf numFmtId="164" fontId="4" fillId="5" borderId="23" xfId="0" applyNumberFormat="1" applyFont="1" applyFill="1" applyBorder="1" applyAlignment="1" applyProtection="1">
      <alignment horizontal="right" vertical="center"/>
      <protection locked="0"/>
    </xf>
    <xf numFmtId="164" fontId="4" fillId="5" borderId="17" xfId="0" applyNumberFormat="1" applyFont="1" applyFill="1" applyBorder="1" applyAlignment="1" applyProtection="1">
      <alignment horizontal="right" vertical="center"/>
      <protection locked="0"/>
    </xf>
    <xf numFmtId="1" fontId="33" fillId="8" borderId="2" xfId="0" applyNumberFormat="1" applyFont="1" applyFill="1" applyBorder="1" applyAlignment="1">
      <alignment vertical="center"/>
    </xf>
    <xf numFmtId="1" fontId="50" fillId="8" borderId="0" xfId="0" applyNumberFormat="1" applyFont="1" applyFill="1" applyBorder="1"/>
    <xf numFmtId="1" fontId="50" fillId="8" borderId="0" xfId="0" applyNumberFormat="1" applyFont="1" applyFill="1" applyBorder="1" applyAlignment="1">
      <alignment horizontal="center"/>
    </xf>
    <xf numFmtId="1" fontId="36" fillId="3" borderId="4" xfId="0" applyNumberFormat="1" applyFont="1" applyFill="1" applyBorder="1"/>
    <xf numFmtId="1" fontId="52" fillId="3" borderId="0" xfId="0" applyNumberFormat="1" applyFont="1" applyFill="1" applyBorder="1" applyAlignment="1">
      <alignment horizontal="left"/>
    </xf>
    <xf numFmtId="1" fontId="41" fillId="8" borderId="2" xfId="0" applyNumberFormat="1" applyFont="1" applyFill="1" applyBorder="1" applyAlignment="1"/>
    <xf numFmtId="1" fontId="2" fillId="3" borderId="0" xfId="0" applyNumberFormat="1" applyFont="1" applyFill="1" applyAlignment="1">
      <alignment vertical="center"/>
    </xf>
    <xf numFmtId="1" fontId="2" fillId="3" borderId="0" xfId="0" applyNumberFormat="1" applyFont="1" applyFill="1"/>
    <xf numFmtId="1" fontId="4" fillId="3" borderId="0" xfId="0" applyNumberFormat="1" applyFont="1" applyFill="1"/>
    <xf numFmtId="1" fontId="2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 vertical="center"/>
    </xf>
    <xf numFmtId="1" fontId="46" fillId="3" borderId="0" xfId="0" applyNumberFormat="1" applyFont="1" applyFill="1"/>
    <xf numFmtId="1" fontId="8" fillId="3" borderId="0" xfId="0" applyNumberFormat="1" applyFont="1" applyFill="1"/>
    <xf numFmtId="1" fontId="4" fillId="3" borderId="0" xfId="0" applyNumberFormat="1" applyFont="1" applyFill="1" applyAlignment="1">
      <alignment vertical="top"/>
    </xf>
    <xf numFmtId="1" fontId="46" fillId="3" borderId="0" xfId="0" applyNumberFormat="1" applyFont="1" applyFill="1" applyAlignment="1"/>
    <xf numFmtId="1" fontId="11" fillId="8" borderId="1" xfId="0" applyNumberFormat="1" applyFont="1" applyFill="1" applyBorder="1"/>
    <xf numFmtId="1" fontId="5" fillId="8" borderId="2" xfId="0" applyNumberFormat="1" applyFont="1" applyFill="1" applyBorder="1"/>
    <xf numFmtId="1" fontId="22" fillId="8" borderId="2" xfId="0" applyNumberFormat="1" applyFont="1" applyFill="1" applyBorder="1"/>
    <xf numFmtId="1" fontId="11" fillId="8" borderId="4" xfId="0" applyNumberFormat="1" applyFont="1" applyFill="1" applyBorder="1"/>
    <xf numFmtId="1" fontId="42" fillId="8" borderId="0" xfId="0" applyNumberFormat="1" applyFont="1" applyFill="1" applyBorder="1"/>
    <xf numFmtId="1" fontId="13" fillId="8" borderId="4" xfId="0" applyNumberFormat="1" applyFont="1" applyFill="1" applyBorder="1"/>
    <xf numFmtId="1" fontId="35" fillId="3" borderId="7" xfId="0" applyNumberFormat="1" applyFont="1" applyFill="1" applyBorder="1" applyAlignment="1"/>
    <xf numFmtId="1" fontId="35" fillId="3" borderId="8" xfId="0" applyNumberFormat="1" applyFont="1" applyFill="1" applyBorder="1" applyAlignment="1"/>
    <xf numFmtId="1" fontId="42" fillId="8" borderId="0" xfId="0" applyNumberFormat="1" applyFont="1" applyFill="1" applyBorder="1" applyAlignment="1">
      <alignment horizontal="left"/>
    </xf>
    <xf numFmtId="1" fontId="42" fillId="8" borderId="0" xfId="0" applyNumberFormat="1" applyFont="1" applyFill="1" applyBorder="1" applyAlignment="1"/>
    <xf numFmtId="1" fontId="13" fillId="8" borderId="9" xfId="0" applyNumberFormat="1" applyFont="1" applyFill="1" applyBorder="1"/>
    <xf numFmtId="1" fontId="22" fillId="8" borderId="10" xfId="0" applyNumberFormat="1" applyFont="1" applyFill="1" applyBorder="1" applyAlignment="1">
      <alignment horizontal="left"/>
    </xf>
    <xf numFmtId="1" fontId="34" fillId="8" borderId="10" xfId="0" applyNumberFormat="1" applyFont="1" applyFill="1" applyBorder="1" applyAlignment="1"/>
    <xf numFmtId="1" fontId="0" fillId="8" borderId="11" xfId="0" applyNumberFormat="1" applyFill="1" applyBorder="1"/>
    <xf numFmtId="164" fontId="34" fillId="3" borderId="19" xfId="0" applyNumberFormat="1" applyFont="1" applyFill="1" applyBorder="1" applyAlignment="1">
      <alignment horizontal="center" vertical="center"/>
    </xf>
    <xf numFmtId="1" fontId="54" fillId="5" borderId="22" xfId="0" applyNumberFormat="1" applyFont="1" applyFill="1" applyBorder="1" applyAlignment="1">
      <alignment horizontal="center" vertical="center"/>
    </xf>
    <xf numFmtId="2" fontId="42" fillId="8" borderId="0" xfId="0" applyNumberFormat="1" applyFont="1" applyFill="1" applyBorder="1" applyAlignment="1">
      <alignment horizontal="left"/>
    </xf>
    <xf numFmtId="2" fontId="42" fillId="8" borderId="0" xfId="0" applyNumberFormat="1" applyFont="1" applyFill="1" applyBorder="1" applyAlignment="1"/>
    <xf numFmtId="1" fontId="42" fillId="3" borderId="0" xfId="0" applyNumberFormat="1" applyFont="1" applyFill="1" applyBorder="1"/>
    <xf numFmtId="2" fontId="56" fillId="7" borderId="19" xfId="0" applyNumberFormat="1" applyFont="1" applyFill="1" applyBorder="1" applyAlignment="1" applyProtection="1">
      <alignment horizontal="center" vertical="center"/>
      <protection locked="0"/>
    </xf>
    <xf numFmtId="2" fontId="56" fillId="5" borderId="22" xfId="0" applyNumberFormat="1" applyFont="1" applyFill="1" applyBorder="1" applyAlignment="1" applyProtection="1">
      <alignment horizontal="center" vertical="center"/>
      <protection locked="0"/>
    </xf>
    <xf numFmtId="2" fontId="56" fillId="7" borderId="22" xfId="0" applyNumberFormat="1" applyFont="1" applyFill="1" applyBorder="1" applyAlignment="1" applyProtection="1">
      <alignment horizontal="center" vertical="center"/>
      <protection locked="0"/>
    </xf>
    <xf numFmtId="2" fontId="56" fillId="5" borderId="16" xfId="0" applyNumberFormat="1" applyFont="1" applyFill="1" applyBorder="1" applyAlignment="1" applyProtection="1">
      <alignment horizontal="center" vertical="center"/>
      <protection locked="0"/>
    </xf>
    <xf numFmtId="2" fontId="56" fillId="7" borderId="16" xfId="0" applyNumberFormat="1" applyFont="1" applyFill="1" applyBorder="1" applyAlignment="1" applyProtection="1">
      <alignment horizontal="center" vertical="center"/>
      <protection locked="0"/>
    </xf>
    <xf numFmtId="2" fontId="56" fillId="5" borderId="19" xfId="0" applyNumberFormat="1" applyFont="1" applyFill="1" applyBorder="1" applyAlignment="1" applyProtection="1">
      <alignment horizontal="center" vertical="center"/>
      <protection locked="0"/>
    </xf>
    <xf numFmtId="1" fontId="57" fillId="8" borderId="0" xfId="0" applyNumberFormat="1" applyFont="1" applyFill="1" applyBorder="1" applyAlignment="1"/>
    <xf numFmtId="1" fontId="57" fillId="8" borderId="5" xfId="0" applyNumberFormat="1" applyFont="1" applyFill="1" applyBorder="1" applyAlignment="1"/>
    <xf numFmtId="1" fontId="58" fillId="8" borderId="0" xfId="0" applyNumberFormat="1" applyFont="1" applyFill="1" applyBorder="1" applyAlignment="1"/>
    <xf numFmtId="2" fontId="35" fillId="3" borderId="6" xfId="0" applyNumberFormat="1" applyFont="1" applyFill="1" applyBorder="1" applyAlignment="1">
      <alignment horizontal="center"/>
    </xf>
    <xf numFmtId="2" fontId="35" fillId="3" borderId="7" xfId="0" applyNumberFormat="1" applyFont="1" applyFill="1" applyBorder="1" applyAlignment="1">
      <alignment horizontal="center"/>
    </xf>
    <xf numFmtId="2" fontId="35" fillId="3" borderId="8" xfId="0" applyNumberFormat="1" applyFont="1" applyFill="1" applyBorder="1" applyAlignment="1">
      <alignment horizontal="center"/>
    </xf>
    <xf numFmtId="2" fontId="42" fillId="3" borderId="6" xfId="0" applyNumberFormat="1" applyFont="1" applyFill="1" applyBorder="1" applyAlignment="1">
      <alignment horizontal="center"/>
    </xf>
    <xf numFmtId="2" fontId="42" fillId="3" borderId="7" xfId="0" applyNumberFormat="1" applyFont="1" applyFill="1" applyBorder="1" applyAlignment="1">
      <alignment horizontal="center"/>
    </xf>
    <xf numFmtId="2" fontId="42" fillId="3" borderId="8" xfId="0" applyNumberFormat="1" applyFont="1" applyFill="1" applyBorder="1" applyAlignment="1">
      <alignment horizontal="center"/>
    </xf>
    <xf numFmtId="2" fontId="42" fillId="8" borderId="0" xfId="0" applyNumberFormat="1" applyFont="1" applyFill="1" applyBorder="1" applyAlignment="1">
      <alignment horizontal="center"/>
    </xf>
    <xf numFmtId="2" fontId="42" fillId="8" borderId="5" xfId="0" applyNumberFormat="1" applyFont="1" applyFill="1" applyBorder="1" applyAlignment="1">
      <alignment horizontal="center"/>
    </xf>
    <xf numFmtId="1" fontId="43" fillId="8" borderId="2" xfId="0" applyNumberFormat="1" applyFont="1" applyFill="1" applyBorder="1" applyAlignment="1">
      <alignment horizontal="left"/>
    </xf>
    <xf numFmtId="2" fontId="30" fillId="6" borderId="6" xfId="0" applyNumberFormat="1" applyFont="1" applyFill="1" applyBorder="1" applyAlignment="1">
      <alignment horizontal="center" vertical="center"/>
    </xf>
    <xf numFmtId="2" fontId="30" fillId="6" borderId="7" xfId="0" applyNumberFormat="1" applyFont="1" applyFill="1" applyBorder="1" applyAlignment="1">
      <alignment horizontal="center" vertical="center"/>
    </xf>
    <xf numFmtId="2" fontId="3" fillId="9" borderId="7" xfId="0" applyNumberFormat="1" applyFont="1" applyFill="1" applyBorder="1" applyAlignment="1">
      <alignment horizontal="center" vertical="center"/>
    </xf>
    <xf numFmtId="2" fontId="3" fillId="9" borderId="8" xfId="0" applyNumberFormat="1" applyFont="1" applyFill="1" applyBorder="1" applyAlignment="1">
      <alignment horizontal="center" vertical="center"/>
    </xf>
    <xf numFmtId="1" fontId="14" fillId="3" borderId="14" xfId="0" applyNumberFormat="1" applyFont="1" applyFill="1" applyBorder="1" applyAlignment="1">
      <alignment horizontal="center" vertical="top"/>
    </xf>
    <xf numFmtId="1" fontId="45" fillId="3" borderId="9" xfId="0" applyNumberFormat="1" applyFont="1" applyFill="1" applyBorder="1" applyAlignment="1">
      <alignment horizontal="center" vertical="center"/>
    </xf>
    <xf numFmtId="1" fontId="45" fillId="3" borderId="10" xfId="0" applyNumberFormat="1" applyFont="1" applyFill="1" applyBorder="1" applyAlignment="1">
      <alignment horizontal="center" vertical="center"/>
    </xf>
    <xf numFmtId="1" fontId="41" fillId="3" borderId="1" xfId="0" applyNumberFormat="1" applyFont="1" applyFill="1" applyBorder="1" applyAlignment="1">
      <alignment horizontal="center" vertical="center"/>
    </xf>
    <xf numFmtId="1" fontId="41" fillId="3" borderId="2" xfId="0" applyNumberFormat="1" applyFont="1" applyFill="1" applyBorder="1" applyAlignment="1">
      <alignment horizontal="center" vertical="center"/>
    </xf>
    <xf numFmtId="1" fontId="41" fillId="3" borderId="3" xfId="0" applyNumberFormat="1" applyFont="1" applyFill="1" applyBorder="1" applyAlignment="1">
      <alignment horizontal="center" vertical="center"/>
    </xf>
    <xf numFmtId="1" fontId="45" fillId="3" borderId="11" xfId="0" applyNumberFormat="1" applyFont="1" applyFill="1" applyBorder="1" applyAlignment="1">
      <alignment horizontal="center" vertical="center"/>
    </xf>
    <xf numFmtId="1" fontId="53" fillId="8" borderId="7" xfId="0" applyNumberFormat="1" applyFont="1" applyFill="1" applyBorder="1" applyAlignment="1">
      <alignment horizontal="center" vertical="center"/>
    </xf>
    <xf numFmtId="1" fontId="30" fillId="6" borderId="6" xfId="0" applyNumberFormat="1" applyFont="1" applyFill="1" applyBorder="1" applyAlignment="1">
      <alignment horizontal="center"/>
    </xf>
    <xf numFmtId="1" fontId="30" fillId="6" borderId="7" xfId="0" applyNumberFormat="1" applyFont="1" applyFill="1" applyBorder="1" applyAlignment="1">
      <alignment horizontal="center"/>
    </xf>
    <xf numFmtId="2" fontId="40" fillId="8" borderId="7" xfId="0" applyNumberFormat="1" applyFont="1" applyFill="1" applyBorder="1" applyAlignment="1">
      <alignment horizontal="center" vertical="center"/>
    </xf>
    <xf numFmtId="2" fontId="39" fillId="8" borderId="7" xfId="0" applyNumberFormat="1" applyFont="1" applyFill="1" applyBorder="1" applyAlignment="1">
      <alignment horizontal="center" vertical="center"/>
    </xf>
    <xf numFmtId="1" fontId="38" fillId="8" borderId="0" xfId="0" applyNumberFormat="1" applyFont="1" applyFill="1" applyBorder="1" applyAlignment="1">
      <alignment horizontal="center" vertical="center"/>
    </xf>
    <xf numFmtId="1" fontId="30" fillId="6" borderId="6" xfId="0" applyNumberFormat="1" applyFont="1" applyFill="1" applyBorder="1" applyAlignment="1">
      <alignment horizontal="center" vertical="center"/>
    </xf>
    <xf numFmtId="1" fontId="30" fillId="6" borderId="7" xfId="0" applyNumberFormat="1" applyFont="1" applyFill="1" applyBorder="1" applyAlignment="1">
      <alignment horizontal="center" vertical="center"/>
    </xf>
    <xf numFmtId="1" fontId="20" fillId="6" borderId="9" xfId="0" applyNumberFormat="1" applyFont="1" applyFill="1" applyBorder="1" applyAlignment="1">
      <alignment horizontal="center"/>
    </xf>
    <xf numFmtId="1" fontId="20" fillId="6" borderId="10" xfId="0" applyNumberFormat="1" applyFont="1" applyFill="1" applyBorder="1" applyAlignment="1">
      <alignment horizontal="center"/>
    </xf>
    <xf numFmtId="1" fontId="18" fillId="6" borderId="1" xfId="0" applyNumberFormat="1" applyFont="1" applyFill="1" applyBorder="1" applyAlignment="1">
      <alignment horizontal="left"/>
    </xf>
    <xf numFmtId="1" fontId="18" fillId="6" borderId="2" xfId="0" applyNumberFormat="1" applyFont="1" applyFill="1" applyBorder="1" applyAlignment="1">
      <alignment horizontal="left"/>
    </xf>
    <xf numFmtId="1" fontId="18" fillId="6" borderId="3" xfId="0" applyNumberFormat="1" applyFont="1" applyFill="1" applyBorder="1" applyAlignment="1">
      <alignment horizontal="left"/>
    </xf>
    <xf numFmtId="1" fontId="39" fillId="8" borderId="10" xfId="0" applyNumberFormat="1" applyFont="1" applyFill="1" applyBorder="1" applyAlignment="1">
      <alignment horizontal="center"/>
    </xf>
    <xf numFmtId="1" fontId="43" fillId="8" borderId="7" xfId="0" applyNumberFormat="1" applyFont="1" applyFill="1" applyBorder="1" applyAlignment="1">
      <alignment horizontal="center" vertical="center"/>
    </xf>
    <xf numFmtId="1" fontId="31" fillId="6" borderId="6" xfId="0" applyNumberFormat="1" applyFont="1" applyFill="1" applyBorder="1" applyAlignment="1">
      <alignment horizontal="center" vertical="center"/>
    </xf>
    <xf numFmtId="1" fontId="31" fillId="6" borderId="7" xfId="0" applyNumberFormat="1" applyFont="1" applyFill="1" applyBorder="1" applyAlignment="1">
      <alignment horizontal="center" vertical="center"/>
    </xf>
    <xf numFmtId="1" fontId="31" fillId="6" borderId="8" xfId="0" applyNumberFormat="1" applyFont="1" applyFill="1" applyBorder="1" applyAlignment="1">
      <alignment horizontal="center" vertical="center"/>
    </xf>
    <xf numFmtId="1" fontId="37" fillId="10" borderId="7" xfId="0" applyNumberFormat="1" applyFont="1" applyFill="1" applyBorder="1" applyAlignment="1" applyProtection="1">
      <alignment horizontal="center" vertical="center"/>
      <protection locked="0"/>
    </xf>
    <xf numFmtId="1" fontId="37" fillId="10" borderId="8" xfId="0" applyNumberFormat="1" applyFont="1" applyFill="1" applyBorder="1" applyAlignment="1" applyProtection="1">
      <alignment horizontal="center" vertical="center"/>
      <protection locked="0"/>
    </xf>
    <xf numFmtId="1" fontId="18" fillId="6" borderId="6" xfId="0" applyNumberFormat="1" applyFont="1" applyFill="1" applyBorder="1" applyAlignment="1">
      <alignment horizontal="left" vertical="center"/>
    </xf>
    <xf numFmtId="1" fontId="18" fillId="6" borderId="7" xfId="0" applyNumberFormat="1" applyFont="1" applyFill="1" applyBorder="1" applyAlignment="1">
      <alignment horizontal="left" vertical="center"/>
    </xf>
    <xf numFmtId="1" fontId="51" fillId="8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3" fillId="9" borderId="7" xfId="0" applyNumberFormat="1" applyFont="1" applyFill="1" applyBorder="1" applyAlignment="1">
      <alignment horizontal="center" vertical="center"/>
    </xf>
    <xf numFmtId="1" fontId="3" fillId="9" borderId="8" xfId="0" applyNumberFormat="1" applyFont="1" applyFill="1" applyBorder="1" applyAlignment="1">
      <alignment horizontal="center" vertical="center"/>
    </xf>
    <xf numFmtId="2" fontId="39" fillId="8" borderId="2" xfId="0" applyNumberFormat="1" applyFont="1" applyFill="1" applyBorder="1" applyAlignment="1">
      <alignment horizontal="center" vertical="center"/>
    </xf>
    <xf numFmtId="2" fontId="17" fillId="3" borderId="28" xfId="0" applyNumberFormat="1" applyFont="1" applyFill="1" applyBorder="1" applyAlignment="1">
      <alignment horizontal="right"/>
    </xf>
    <xf numFmtId="2" fontId="17" fillId="3" borderId="29" xfId="0" applyNumberFormat="1" applyFont="1" applyFill="1" applyBorder="1" applyAlignment="1">
      <alignment horizontal="right"/>
    </xf>
    <xf numFmtId="2" fontId="48" fillId="4" borderId="25" xfId="0" applyNumberFormat="1" applyFont="1" applyFill="1" applyBorder="1" applyAlignment="1">
      <alignment horizontal="center" vertical="center"/>
    </xf>
    <xf numFmtId="2" fontId="48" fillId="4" borderId="27" xfId="0" applyNumberFormat="1" applyFont="1" applyFill="1" applyBorder="1" applyAlignment="1">
      <alignment horizontal="center" vertical="center"/>
    </xf>
    <xf numFmtId="1" fontId="21" fillId="3" borderId="12" xfId="0" applyNumberFormat="1" applyFont="1" applyFill="1" applyBorder="1" applyAlignment="1">
      <alignment horizontal="center"/>
    </xf>
    <xf numFmtId="1" fontId="32" fillId="3" borderId="13" xfId="0" applyNumberFormat="1" applyFont="1" applyFill="1" applyBorder="1" applyAlignment="1">
      <alignment horizontal="center"/>
    </xf>
    <xf numFmtId="2" fontId="48" fillId="4" borderId="22" xfId="0" applyNumberFormat="1" applyFont="1" applyFill="1" applyBorder="1" applyAlignment="1">
      <alignment horizontal="center" vertical="center"/>
    </xf>
    <xf numFmtId="2" fontId="14" fillId="3" borderId="28" xfId="0" applyNumberFormat="1" applyFont="1" applyFill="1" applyBorder="1" applyAlignment="1">
      <alignment horizontal="right"/>
    </xf>
    <xf numFmtId="2" fontId="14" fillId="3" borderId="29" xfId="0" applyNumberFormat="1" applyFont="1" applyFill="1" applyBorder="1" applyAlignment="1">
      <alignment horizontal="right"/>
    </xf>
    <xf numFmtId="1" fontId="49" fillId="8" borderId="7" xfId="0" applyNumberFormat="1" applyFont="1" applyFill="1" applyBorder="1" applyAlignment="1">
      <alignment horizontal="center"/>
    </xf>
    <xf numFmtId="1" fontId="25" fillId="2" borderId="0" xfId="0" applyNumberFormat="1" applyFont="1" applyFill="1" applyBorder="1" applyAlignment="1">
      <alignment horizontal="left"/>
    </xf>
    <xf numFmtId="1" fontId="25" fillId="2" borderId="5" xfId="0" applyNumberFormat="1" applyFont="1" applyFill="1" applyBorder="1" applyAlignment="1">
      <alignment horizontal="left"/>
    </xf>
    <xf numFmtId="1" fontId="14" fillId="3" borderId="9" xfId="0" applyNumberFormat="1" applyFont="1" applyFill="1" applyBorder="1" applyAlignment="1">
      <alignment horizontal="left"/>
    </xf>
    <xf numFmtId="1" fontId="14" fillId="3" borderId="10" xfId="0" applyNumberFormat="1" applyFont="1" applyFill="1" applyBorder="1" applyAlignment="1">
      <alignment horizontal="left"/>
    </xf>
    <xf numFmtId="1" fontId="35" fillId="3" borderId="6" xfId="0" applyNumberFormat="1" applyFont="1" applyFill="1" applyBorder="1" applyAlignment="1">
      <alignment horizontal="center"/>
    </xf>
    <xf numFmtId="1" fontId="35" fillId="3" borderId="7" xfId="0" applyNumberFormat="1" applyFont="1" applyFill="1" applyBorder="1" applyAlignment="1">
      <alignment horizontal="center"/>
    </xf>
    <xf numFmtId="1" fontId="35" fillId="3" borderId="8" xfId="0" applyNumberFormat="1" applyFont="1" applyFill="1" applyBorder="1" applyAlignment="1">
      <alignment horizontal="center"/>
    </xf>
    <xf numFmtId="1" fontId="42" fillId="8" borderId="0" xfId="0" applyNumberFormat="1" applyFont="1" applyFill="1" applyBorder="1" applyAlignment="1">
      <alignment horizontal="right"/>
    </xf>
    <xf numFmtId="1" fontId="42" fillId="8" borderId="5" xfId="0" applyNumberFormat="1" applyFont="1" applyFill="1" applyBorder="1" applyAlignment="1">
      <alignment horizontal="right"/>
    </xf>
    <xf numFmtId="1" fontId="42" fillId="7" borderId="6" xfId="0" applyNumberFormat="1" applyFont="1" applyFill="1" applyBorder="1" applyAlignment="1">
      <alignment horizontal="left"/>
    </xf>
    <xf numFmtId="1" fontId="42" fillId="7" borderId="7" xfId="0" applyNumberFormat="1" applyFont="1" applyFill="1" applyBorder="1" applyAlignment="1">
      <alignment horizontal="left"/>
    </xf>
    <xf numFmtId="1" fontId="52" fillId="3" borderId="4" xfId="0" applyNumberFormat="1" applyFont="1" applyFill="1" applyBorder="1" applyAlignment="1">
      <alignment horizontal="center"/>
    </xf>
    <xf numFmtId="1" fontId="52" fillId="3" borderId="0" xfId="0" applyNumberFormat="1" applyFont="1" applyFill="1" applyBorder="1" applyAlignment="1">
      <alignment horizontal="center"/>
    </xf>
    <xf numFmtId="1" fontId="52" fillId="3" borderId="29" xfId="0" applyNumberFormat="1" applyFont="1" applyFill="1" applyBorder="1" applyAlignment="1">
      <alignment horizontal="center"/>
    </xf>
    <xf numFmtId="2" fontId="60" fillId="11" borderId="6" xfId="0" applyNumberFormat="1" applyFont="1" applyFill="1" applyBorder="1" applyAlignment="1">
      <alignment horizontal="center"/>
    </xf>
    <xf numFmtId="2" fontId="60" fillId="11" borderId="7" xfId="0" applyNumberFormat="1" applyFont="1" applyFill="1" applyBorder="1" applyAlignment="1">
      <alignment horizontal="center"/>
    </xf>
    <xf numFmtId="2" fontId="60" fillId="11" borderId="8" xfId="0" applyNumberFormat="1" applyFont="1" applyFill="1" applyBorder="1" applyAlignment="1">
      <alignment horizontal="center"/>
    </xf>
    <xf numFmtId="164" fontId="4" fillId="5" borderId="24" xfId="0" applyNumberFormat="1" applyFont="1" applyFill="1" applyBorder="1" applyAlignment="1" applyProtection="1">
      <alignment horizontal="right" vertical="center"/>
      <protection locked="0"/>
    </xf>
    <xf numFmtId="164" fontId="4" fillId="5" borderId="25" xfId="0" applyNumberFormat="1" applyFont="1" applyFill="1" applyBorder="1" applyAlignment="1" applyProtection="1">
      <alignment horizontal="right" vertical="center"/>
      <protection locked="0"/>
    </xf>
    <xf numFmtId="164" fontId="4" fillId="5" borderId="26" xfId="0" applyNumberFormat="1" applyFont="1" applyFill="1" applyBorder="1" applyAlignment="1" applyProtection="1">
      <alignment horizontal="right" vertical="center"/>
      <protection locked="0"/>
    </xf>
    <xf numFmtId="164" fontId="35" fillId="5" borderId="20" xfId="0" applyNumberFormat="1" applyFont="1" applyFill="1" applyBorder="1" applyAlignment="1" applyProtection="1">
      <alignment horizontal="right" vertical="center"/>
      <protection locked="0"/>
    </xf>
    <xf numFmtId="164" fontId="35" fillId="5" borderId="23" xfId="0" applyNumberFormat="1" applyFont="1" applyFill="1" applyBorder="1" applyAlignment="1" applyProtection="1">
      <alignment horizontal="right" vertical="center"/>
      <protection locked="0"/>
    </xf>
    <xf numFmtId="164" fontId="35" fillId="5" borderId="25" xfId="0" applyNumberFormat="1" applyFont="1" applyFill="1" applyBorder="1" applyAlignment="1" applyProtection="1">
      <alignment horizontal="right" vertical="center"/>
      <protection locked="0"/>
    </xf>
    <xf numFmtId="164" fontId="35" fillId="5" borderId="17" xfId="0" applyNumberFormat="1" applyFont="1" applyFill="1" applyBorder="1" applyAlignment="1" applyProtection="1">
      <alignment horizontal="right" vertical="center"/>
      <protection locked="0"/>
    </xf>
    <xf numFmtId="1" fontId="20" fillId="6" borderId="6" xfId="0" applyNumberFormat="1" applyFont="1" applyFill="1" applyBorder="1" applyAlignment="1"/>
    <xf numFmtId="1" fontId="20" fillId="6" borderId="7" xfId="0" applyNumberFormat="1" applyFont="1" applyFill="1" applyBorder="1" applyAlignment="1"/>
    <xf numFmtId="1" fontId="19" fillId="6" borderId="7" xfId="0" applyNumberFormat="1" applyFont="1" applyFill="1" applyBorder="1" applyAlignment="1">
      <alignment horizontal="center"/>
    </xf>
    <xf numFmtId="1" fontId="19" fillId="6" borderId="8" xfId="0" applyNumberFormat="1" applyFont="1" applyFill="1" applyBorder="1" applyAlignment="1">
      <alignment horizontal="right"/>
    </xf>
    <xf numFmtId="1" fontId="27" fillId="7" borderId="16" xfId="0" applyNumberFormat="1" applyFont="1" applyFill="1" applyBorder="1" applyAlignment="1">
      <alignment horizontal="center" vertical="center"/>
    </xf>
    <xf numFmtId="2" fontId="29" fillId="5" borderId="1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0"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29"/>
        </patternFill>
      </fill>
    </dxf>
    <dxf>
      <font>
        <b/>
        <i val="0"/>
        <condense val="0"/>
        <extend val="0"/>
        <color indexed="58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29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29"/>
        </patternFill>
      </fill>
    </dxf>
    <dxf>
      <font>
        <b/>
        <i val="0"/>
        <condense val="0"/>
        <extend val="0"/>
        <color indexed="58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99FF"/>
      <color rgb="FFFF0000"/>
      <color rgb="FFFFFFFF"/>
      <color rgb="FF0000FF"/>
      <color rgb="FFCCFFFF"/>
      <color rgb="FF99FF33"/>
      <color rgb="FFD0E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115957</xdr:colOff>
      <xdr:row>65</xdr:row>
      <xdr:rowOff>173934</xdr:rowOff>
    </xdr:from>
    <xdr:to>
      <xdr:col>49</xdr:col>
      <xdr:colOff>93420</xdr:colOff>
      <xdr:row>85</xdr:row>
      <xdr:rowOff>72059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8283" y="9011477"/>
          <a:ext cx="5949224" cy="3155675"/>
        </a:xfrm>
        <a:prstGeom prst="rect">
          <a:avLst/>
        </a:prstGeom>
      </xdr:spPr>
    </xdr:pic>
    <xdr:clientData/>
  </xdr:twoCellAnchor>
  <xdr:twoCellAnchor editAs="oneCell">
    <xdr:from>
      <xdr:col>1</xdr:col>
      <xdr:colOff>8285</xdr:colOff>
      <xdr:row>0</xdr:row>
      <xdr:rowOff>33130</xdr:rowOff>
    </xdr:from>
    <xdr:to>
      <xdr:col>2</xdr:col>
      <xdr:colOff>33131</xdr:colOff>
      <xdr:row>0</xdr:row>
      <xdr:rowOff>225597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524" y="33130"/>
          <a:ext cx="207064" cy="192467"/>
        </a:xfrm>
        <a:prstGeom prst="rect">
          <a:avLst/>
        </a:prstGeom>
      </xdr:spPr>
    </xdr:pic>
    <xdr:clientData/>
  </xdr:twoCellAnchor>
  <xdr:twoCellAnchor editAs="oneCell">
    <xdr:from>
      <xdr:col>9</xdr:col>
      <xdr:colOff>74545</xdr:colOff>
      <xdr:row>83</xdr:row>
      <xdr:rowOff>8284</xdr:rowOff>
    </xdr:from>
    <xdr:to>
      <xdr:col>12</xdr:col>
      <xdr:colOff>190501</xdr:colOff>
      <xdr:row>85</xdr:row>
      <xdr:rowOff>70999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2480" y="12465327"/>
          <a:ext cx="637760" cy="592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03"/>
  <sheetViews>
    <sheetView tabSelected="1" zoomScale="115" zoomScaleNormal="115" workbookViewId="0">
      <selection activeCell="H2" sqref="H2:I2"/>
    </sheetView>
  </sheetViews>
  <sheetFormatPr baseColWidth="10" defaultColWidth="2.7109375" defaultRowHeight="12.75" x14ac:dyDescent="0.25"/>
  <cols>
    <col min="1" max="1" width="1.85546875" style="41" customWidth="1"/>
    <col min="2" max="2" width="2.7109375" style="6" customWidth="1"/>
    <col min="3" max="3" width="2.140625" style="22" customWidth="1"/>
    <col min="4" max="4" width="3" style="22" customWidth="1"/>
    <col min="5" max="5" width="4" style="6" customWidth="1"/>
    <col min="6" max="6" width="2.7109375" style="6" customWidth="1"/>
    <col min="7" max="7" width="2.140625" style="22" customWidth="1"/>
    <col min="8" max="8" width="3" style="22" customWidth="1"/>
    <col min="9" max="9" width="4" style="6" customWidth="1"/>
    <col min="10" max="10" width="2.7109375" style="6" customWidth="1"/>
    <col min="11" max="11" width="2.140625" style="22" customWidth="1"/>
    <col min="12" max="12" width="3" style="22" customWidth="1"/>
    <col min="13" max="13" width="4" style="6" customWidth="1"/>
    <col min="14" max="14" width="2.7109375" style="6" customWidth="1"/>
    <col min="15" max="15" width="2.140625" style="22" customWidth="1"/>
    <col min="16" max="16" width="3" style="22" customWidth="1"/>
    <col min="17" max="17" width="4" style="6" customWidth="1"/>
    <col min="18" max="18" width="2.7109375" style="6" customWidth="1"/>
    <col min="19" max="19" width="2.140625" style="22" customWidth="1"/>
    <col min="20" max="20" width="3" style="22" customWidth="1"/>
    <col min="21" max="21" width="4" style="6" customWidth="1"/>
    <col min="22" max="22" width="2.7109375" style="6" customWidth="1"/>
    <col min="23" max="23" width="2.140625" style="22" customWidth="1"/>
    <col min="24" max="24" width="3" style="22" customWidth="1"/>
    <col min="25" max="25" width="4" style="6" customWidth="1"/>
    <col min="26" max="26" width="2.7109375" style="6" customWidth="1"/>
    <col min="27" max="27" width="2.140625" style="22" customWidth="1"/>
    <col min="28" max="28" width="3" style="22" customWidth="1"/>
    <col min="29" max="29" width="4" style="6" customWidth="1"/>
    <col min="30" max="30" width="2.7109375" style="6" customWidth="1"/>
    <col min="31" max="31" width="2.140625" style="22" customWidth="1"/>
    <col min="32" max="32" width="3" style="22" customWidth="1"/>
    <col min="33" max="33" width="4" style="6" customWidth="1"/>
    <col min="34" max="34" width="2.7109375" style="6" customWidth="1"/>
    <col min="35" max="35" width="2.140625" style="22" customWidth="1"/>
    <col min="36" max="36" width="3" style="22" customWidth="1"/>
    <col min="37" max="37" width="4" style="6" customWidth="1"/>
    <col min="38" max="38" width="2.7109375" style="6" customWidth="1"/>
    <col min="39" max="39" width="2.140625" style="22" customWidth="1"/>
    <col min="40" max="40" width="3" style="22" customWidth="1"/>
    <col min="41" max="41" width="4" style="6" customWidth="1"/>
    <col min="42" max="42" width="2.7109375" style="6" customWidth="1"/>
    <col min="43" max="43" width="2.140625" style="22" customWidth="1"/>
    <col min="44" max="44" width="3" style="22" customWidth="1"/>
    <col min="45" max="45" width="4" style="6" customWidth="1"/>
    <col min="46" max="46" width="2.7109375" style="6" customWidth="1"/>
    <col min="47" max="47" width="2.140625" style="22" customWidth="1"/>
    <col min="48" max="48" width="3" style="22" customWidth="1"/>
    <col min="49" max="49" width="4" style="6" customWidth="1"/>
    <col min="50" max="50" width="1.85546875" style="6" customWidth="1"/>
    <col min="51" max="16384" width="2.7109375" style="6"/>
  </cols>
  <sheetData>
    <row r="1" spans="1:104" s="3" customFormat="1" ht="19.5" customHeight="1" thickBot="1" x14ac:dyDescent="0.45">
      <c r="A1" s="1"/>
      <c r="B1" s="123"/>
      <c r="C1" s="123"/>
      <c r="D1" s="223" t="s">
        <v>37</v>
      </c>
      <c r="E1" s="223"/>
      <c r="F1" s="223"/>
      <c r="G1" s="223"/>
      <c r="H1" s="223"/>
      <c r="I1" s="223"/>
      <c r="J1" s="223"/>
      <c r="K1" s="200" t="s">
        <v>62</v>
      </c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128"/>
      <c r="AW1" s="128"/>
      <c r="AX1" s="2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</row>
    <row r="2" spans="1:104" s="3" customFormat="1" ht="15" customHeight="1" thickBot="1" x14ac:dyDescent="0.25">
      <c r="A2" s="62"/>
      <c r="B2" s="206" t="s">
        <v>67</v>
      </c>
      <c r="C2" s="207"/>
      <c r="D2" s="207"/>
      <c r="E2" s="207"/>
      <c r="F2" s="207"/>
      <c r="G2" s="207"/>
      <c r="H2" s="204">
        <v>1265</v>
      </c>
      <c r="I2" s="205"/>
      <c r="J2" s="206" t="s">
        <v>34</v>
      </c>
      <c r="K2" s="207"/>
      <c r="L2" s="207"/>
      <c r="M2" s="207"/>
      <c r="N2" s="207"/>
      <c r="O2" s="207"/>
      <c r="P2" s="204">
        <v>0</v>
      </c>
      <c r="Q2" s="205"/>
      <c r="R2" s="182" t="s">
        <v>35</v>
      </c>
      <c r="S2" s="183"/>
      <c r="T2" s="183"/>
      <c r="U2" s="183"/>
      <c r="V2" s="183"/>
      <c r="W2" s="183"/>
      <c r="X2" s="183"/>
      <c r="Y2" s="184"/>
      <c r="Z2" s="182" t="s">
        <v>40</v>
      </c>
      <c r="AA2" s="183"/>
      <c r="AB2" s="183"/>
      <c r="AC2" s="183"/>
      <c r="AD2" s="183"/>
      <c r="AE2" s="183"/>
      <c r="AF2" s="183"/>
      <c r="AG2" s="183"/>
      <c r="AH2" s="182" t="s">
        <v>41</v>
      </c>
      <c r="AI2" s="183"/>
      <c r="AJ2" s="183"/>
      <c r="AK2" s="183"/>
      <c r="AL2" s="183"/>
      <c r="AM2" s="183"/>
      <c r="AN2" s="183"/>
      <c r="AO2" s="183"/>
      <c r="AP2" s="182" t="s">
        <v>42</v>
      </c>
      <c r="AQ2" s="183"/>
      <c r="AR2" s="183"/>
      <c r="AS2" s="183"/>
      <c r="AT2" s="183"/>
      <c r="AU2" s="183"/>
      <c r="AV2" s="183"/>
      <c r="AW2" s="184"/>
      <c r="AX2" s="63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</row>
    <row r="3" spans="1:104" s="3" customFormat="1" ht="15" customHeight="1" thickBot="1" x14ac:dyDescent="0.25">
      <c r="A3" s="62"/>
      <c r="B3" s="201" t="s">
        <v>33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180">
        <f>SUM(AT55)</f>
        <v>0</v>
      </c>
      <c r="S3" s="181"/>
      <c r="T3" s="181"/>
      <c r="U3" s="181"/>
      <c r="V3" s="181"/>
      <c r="W3" s="181"/>
      <c r="X3" s="181"/>
      <c r="Y3" s="185"/>
      <c r="Z3" s="180">
        <v>140</v>
      </c>
      <c r="AA3" s="181"/>
      <c r="AB3" s="181"/>
      <c r="AC3" s="181"/>
      <c r="AD3" s="181"/>
      <c r="AE3" s="181"/>
      <c r="AF3" s="181"/>
      <c r="AG3" s="181"/>
      <c r="AH3" s="180">
        <f>SUM(D43,H43,L43,P43,T43,X43,AB43,AF43,AJ43,AN43,AR43,AV43)</f>
        <v>0</v>
      </c>
      <c r="AI3" s="181"/>
      <c r="AJ3" s="181"/>
      <c r="AK3" s="181"/>
      <c r="AL3" s="181"/>
      <c r="AM3" s="181"/>
      <c r="AN3" s="181"/>
      <c r="AO3" s="185"/>
      <c r="AP3" s="180">
        <f>SUM(Z3,-AH3)</f>
        <v>140</v>
      </c>
      <c r="AQ3" s="181"/>
      <c r="AR3" s="181"/>
      <c r="AS3" s="181"/>
      <c r="AT3" s="181"/>
      <c r="AU3" s="181"/>
      <c r="AV3" s="181"/>
      <c r="AW3" s="185"/>
      <c r="AX3" s="63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</row>
    <row r="4" spans="1:104" s="3" customFormat="1" ht="13.5" customHeight="1" thickBot="1" x14ac:dyDescent="0.25">
      <c r="A4" s="62"/>
      <c r="B4" s="186" t="s">
        <v>45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63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</row>
    <row r="5" spans="1:104" ht="13.5" customHeight="1" x14ac:dyDescent="0.25">
      <c r="A5" s="4"/>
      <c r="B5" s="196" t="s">
        <v>0</v>
      </c>
      <c r="C5" s="197"/>
      <c r="D5" s="197"/>
      <c r="E5" s="198"/>
      <c r="F5" s="196" t="s">
        <v>1</v>
      </c>
      <c r="G5" s="197"/>
      <c r="H5" s="197"/>
      <c r="I5" s="198"/>
      <c r="J5" s="196" t="s">
        <v>2</v>
      </c>
      <c r="K5" s="197"/>
      <c r="L5" s="197"/>
      <c r="M5" s="198"/>
      <c r="N5" s="196" t="s">
        <v>3</v>
      </c>
      <c r="O5" s="197"/>
      <c r="P5" s="197"/>
      <c r="Q5" s="198"/>
      <c r="R5" s="196" t="s">
        <v>4</v>
      </c>
      <c r="S5" s="197"/>
      <c r="T5" s="197"/>
      <c r="U5" s="198"/>
      <c r="V5" s="196" t="s">
        <v>5</v>
      </c>
      <c r="W5" s="197"/>
      <c r="X5" s="197"/>
      <c r="Y5" s="198"/>
      <c r="Z5" s="196" t="s">
        <v>6</v>
      </c>
      <c r="AA5" s="197"/>
      <c r="AB5" s="197"/>
      <c r="AC5" s="198"/>
      <c r="AD5" s="196" t="s">
        <v>7</v>
      </c>
      <c r="AE5" s="197"/>
      <c r="AF5" s="197"/>
      <c r="AG5" s="198"/>
      <c r="AH5" s="196" t="s">
        <v>8</v>
      </c>
      <c r="AI5" s="197"/>
      <c r="AJ5" s="197"/>
      <c r="AK5" s="198"/>
      <c r="AL5" s="196" t="s">
        <v>9</v>
      </c>
      <c r="AM5" s="197"/>
      <c r="AN5" s="197"/>
      <c r="AO5" s="198"/>
      <c r="AP5" s="196" t="s">
        <v>10</v>
      </c>
      <c r="AQ5" s="197"/>
      <c r="AR5" s="197"/>
      <c r="AS5" s="198"/>
      <c r="AT5" s="196" t="s">
        <v>11</v>
      </c>
      <c r="AU5" s="197"/>
      <c r="AV5" s="197"/>
      <c r="AW5" s="198"/>
      <c r="AX5" s="5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</row>
    <row r="6" spans="1:104" s="9" customFormat="1" ht="13.5" customHeight="1" thickBot="1" x14ac:dyDescent="0.2">
      <c r="A6" s="7"/>
      <c r="B6" s="194"/>
      <c r="C6" s="195"/>
      <c r="D6" s="49" t="s">
        <v>25</v>
      </c>
      <c r="E6" s="50" t="s">
        <v>63</v>
      </c>
      <c r="F6" s="194"/>
      <c r="G6" s="195"/>
      <c r="H6" s="49" t="s">
        <v>25</v>
      </c>
      <c r="I6" s="50" t="s">
        <v>63</v>
      </c>
      <c r="J6" s="194"/>
      <c r="K6" s="195"/>
      <c r="L6" s="49" t="s">
        <v>25</v>
      </c>
      <c r="M6" s="50" t="s">
        <v>63</v>
      </c>
      <c r="N6" s="194"/>
      <c r="O6" s="195"/>
      <c r="P6" s="49" t="s">
        <v>25</v>
      </c>
      <c r="Q6" s="50" t="s">
        <v>63</v>
      </c>
      <c r="R6" s="194"/>
      <c r="S6" s="195"/>
      <c r="T6" s="49" t="s">
        <v>25</v>
      </c>
      <c r="U6" s="50" t="s">
        <v>63</v>
      </c>
      <c r="V6" s="194"/>
      <c r="W6" s="195"/>
      <c r="X6" s="49" t="s">
        <v>25</v>
      </c>
      <c r="Y6" s="50" t="s">
        <v>63</v>
      </c>
      <c r="Z6" s="194"/>
      <c r="AA6" s="195"/>
      <c r="AB6" s="49" t="s">
        <v>25</v>
      </c>
      <c r="AC6" s="50" t="s">
        <v>63</v>
      </c>
      <c r="AD6" s="194"/>
      <c r="AE6" s="195"/>
      <c r="AF6" s="49" t="s">
        <v>25</v>
      </c>
      <c r="AG6" s="50" t="s">
        <v>63</v>
      </c>
      <c r="AH6" s="194"/>
      <c r="AI6" s="195"/>
      <c r="AJ6" s="49" t="s">
        <v>25</v>
      </c>
      <c r="AK6" s="50" t="s">
        <v>63</v>
      </c>
      <c r="AL6" s="194"/>
      <c r="AM6" s="195"/>
      <c r="AN6" s="49" t="s">
        <v>25</v>
      </c>
      <c r="AO6" s="50" t="s">
        <v>63</v>
      </c>
      <c r="AP6" s="194"/>
      <c r="AQ6" s="195"/>
      <c r="AR6" s="49" t="s">
        <v>25</v>
      </c>
      <c r="AS6" s="50" t="s">
        <v>63</v>
      </c>
      <c r="AT6" s="194"/>
      <c r="AU6" s="195"/>
      <c r="AV6" s="49" t="s">
        <v>25</v>
      </c>
      <c r="AW6" s="50" t="s">
        <v>63</v>
      </c>
      <c r="AX6" s="8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</row>
    <row r="7" spans="1:104" ht="12" customHeight="1" x14ac:dyDescent="0.2">
      <c r="A7" s="10"/>
      <c r="B7" s="55">
        <v>1</v>
      </c>
      <c r="C7" s="59" t="s">
        <v>12</v>
      </c>
      <c r="D7" s="157"/>
      <c r="E7" s="244"/>
      <c r="F7" s="55">
        <v>1</v>
      </c>
      <c r="G7" s="56" t="s">
        <v>13</v>
      </c>
      <c r="H7" s="157"/>
      <c r="I7" s="120"/>
      <c r="J7" s="55">
        <v>1</v>
      </c>
      <c r="K7" s="56" t="s">
        <v>15</v>
      </c>
      <c r="L7" s="157"/>
      <c r="M7" s="244"/>
      <c r="N7" s="11">
        <v>1</v>
      </c>
      <c r="O7" s="51" t="s">
        <v>12</v>
      </c>
      <c r="P7" s="162"/>
      <c r="Q7" s="241"/>
      <c r="R7" s="55">
        <v>1</v>
      </c>
      <c r="S7" s="56" t="s">
        <v>16</v>
      </c>
      <c r="T7" s="157"/>
      <c r="U7" s="244"/>
      <c r="V7" s="55">
        <v>1</v>
      </c>
      <c r="W7" s="56" t="s">
        <v>17</v>
      </c>
      <c r="X7" s="157"/>
      <c r="Y7" s="245"/>
      <c r="Z7" s="11">
        <v>1</v>
      </c>
      <c r="AA7" s="51" t="s">
        <v>12</v>
      </c>
      <c r="AB7" s="162"/>
      <c r="AC7" s="120"/>
      <c r="AD7" s="55">
        <v>1</v>
      </c>
      <c r="AE7" s="56" t="s">
        <v>13</v>
      </c>
      <c r="AF7" s="157"/>
      <c r="AG7" s="120"/>
      <c r="AH7" s="11">
        <v>1</v>
      </c>
      <c r="AI7" s="47" t="s">
        <v>12</v>
      </c>
      <c r="AJ7" s="162"/>
      <c r="AK7" s="120"/>
      <c r="AL7" s="11">
        <v>1</v>
      </c>
      <c r="AM7" s="47" t="s">
        <v>14</v>
      </c>
      <c r="AN7" s="162"/>
      <c r="AO7" s="120"/>
      <c r="AP7" s="55">
        <v>1</v>
      </c>
      <c r="AQ7" s="53" t="s">
        <v>15</v>
      </c>
      <c r="AR7" s="157"/>
      <c r="AS7" s="244"/>
      <c r="AT7" s="11">
        <v>1</v>
      </c>
      <c r="AU7" s="47" t="s">
        <v>12</v>
      </c>
      <c r="AV7" s="162"/>
      <c r="AW7" s="120"/>
      <c r="AX7" s="5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</row>
    <row r="8" spans="1:104" ht="12" customHeight="1" x14ac:dyDescent="0.2">
      <c r="A8" s="14"/>
      <c r="B8" s="15">
        <v>2</v>
      </c>
      <c r="C8" s="45" t="s">
        <v>14</v>
      </c>
      <c r="D8" s="158"/>
      <c r="E8" s="121"/>
      <c r="F8" s="52">
        <v>2</v>
      </c>
      <c r="G8" s="53" t="s">
        <v>15</v>
      </c>
      <c r="H8" s="159"/>
      <c r="I8" s="245"/>
      <c r="J8" s="15">
        <v>2</v>
      </c>
      <c r="K8" s="45" t="s">
        <v>17</v>
      </c>
      <c r="L8" s="158"/>
      <c r="M8" s="121"/>
      <c r="N8" s="15">
        <v>2</v>
      </c>
      <c r="O8" s="45" t="s">
        <v>14</v>
      </c>
      <c r="P8" s="158"/>
      <c r="Q8" s="242"/>
      <c r="R8" s="52">
        <v>2</v>
      </c>
      <c r="S8" s="53" t="s">
        <v>13</v>
      </c>
      <c r="T8" s="159"/>
      <c r="U8" s="121"/>
      <c r="V8" s="15">
        <v>2</v>
      </c>
      <c r="W8" s="45" t="s">
        <v>12</v>
      </c>
      <c r="X8" s="158"/>
      <c r="Y8" s="121"/>
      <c r="Z8" s="15">
        <v>2</v>
      </c>
      <c r="AA8" s="45" t="s">
        <v>14</v>
      </c>
      <c r="AB8" s="158"/>
      <c r="AC8" s="121"/>
      <c r="AD8" s="52">
        <v>2</v>
      </c>
      <c r="AE8" s="53" t="s">
        <v>15</v>
      </c>
      <c r="AF8" s="159"/>
      <c r="AG8" s="245"/>
      <c r="AH8" s="15">
        <v>2</v>
      </c>
      <c r="AI8" s="45" t="s">
        <v>12</v>
      </c>
      <c r="AJ8" s="158"/>
      <c r="AK8" s="121"/>
      <c r="AL8" s="15">
        <v>2</v>
      </c>
      <c r="AM8" s="45" t="s">
        <v>16</v>
      </c>
      <c r="AN8" s="158"/>
      <c r="AO8" s="121"/>
      <c r="AP8" s="15">
        <v>2</v>
      </c>
      <c r="AQ8" s="45" t="s">
        <v>17</v>
      </c>
      <c r="AR8" s="158"/>
      <c r="AS8" s="121"/>
      <c r="AT8" s="15">
        <v>2</v>
      </c>
      <c r="AU8" s="45" t="s">
        <v>12</v>
      </c>
      <c r="AV8" s="158"/>
      <c r="AW8" s="121"/>
      <c r="AX8" s="5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</row>
    <row r="9" spans="1:104" ht="12" customHeight="1" x14ac:dyDescent="0.2">
      <c r="A9" s="14"/>
      <c r="B9" s="15">
        <v>3</v>
      </c>
      <c r="C9" s="45" t="s">
        <v>16</v>
      </c>
      <c r="D9" s="158"/>
      <c r="E9" s="121"/>
      <c r="F9" s="15">
        <v>3</v>
      </c>
      <c r="G9" s="45" t="s">
        <v>17</v>
      </c>
      <c r="H9" s="158"/>
      <c r="I9" s="121"/>
      <c r="J9" s="15">
        <v>3</v>
      </c>
      <c r="K9" s="45" t="s">
        <v>12</v>
      </c>
      <c r="L9" s="158"/>
      <c r="M9" s="121"/>
      <c r="N9" s="15">
        <v>3</v>
      </c>
      <c r="O9" s="45" t="s">
        <v>16</v>
      </c>
      <c r="P9" s="158"/>
      <c r="Q9" s="242"/>
      <c r="R9" s="52">
        <v>3</v>
      </c>
      <c r="S9" s="53" t="s">
        <v>15</v>
      </c>
      <c r="T9" s="159"/>
      <c r="U9" s="245"/>
      <c r="V9" s="15">
        <v>3</v>
      </c>
      <c r="W9" s="45" t="s">
        <v>12</v>
      </c>
      <c r="X9" s="158"/>
      <c r="Y9" s="121"/>
      <c r="Z9" s="15">
        <v>3</v>
      </c>
      <c r="AA9" s="45" t="s">
        <v>16</v>
      </c>
      <c r="AB9" s="158"/>
      <c r="AC9" s="121"/>
      <c r="AD9" s="15">
        <v>4</v>
      </c>
      <c r="AE9" s="45" t="s">
        <v>17</v>
      </c>
      <c r="AF9" s="158"/>
      <c r="AG9" s="121"/>
      <c r="AH9" s="15">
        <v>3</v>
      </c>
      <c r="AI9" s="45" t="s">
        <v>14</v>
      </c>
      <c r="AJ9" s="158"/>
      <c r="AK9" s="121"/>
      <c r="AL9" s="52">
        <v>3</v>
      </c>
      <c r="AM9" s="53" t="s">
        <v>13</v>
      </c>
      <c r="AN9" s="159"/>
      <c r="AO9" s="121"/>
      <c r="AP9" s="15">
        <v>3</v>
      </c>
      <c r="AQ9" s="45" t="s">
        <v>12</v>
      </c>
      <c r="AR9" s="158"/>
      <c r="AS9" s="121"/>
      <c r="AT9" s="15">
        <v>3</v>
      </c>
      <c r="AU9" s="45" t="s">
        <v>14</v>
      </c>
      <c r="AV9" s="158"/>
      <c r="AW9" s="121"/>
      <c r="AX9" s="5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</row>
    <row r="10" spans="1:104" ht="12" customHeight="1" x14ac:dyDescent="0.2">
      <c r="A10" s="14"/>
      <c r="B10" s="52">
        <v>4</v>
      </c>
      <c r="C10" s="53" t="s">
        <v>13</v>
      </c>
      <c r="D10" s="159"/>
      <c r="E10" s="121"/>
      <c r="F10" s="15">
        <v>4</v>
      </c>
      <c r="G10" s="45" t="s">
        <v>12</v>
      </c>
      <c r="H10" s="158"/>
      <c r="I10" s="121"/>
      <c r="J10" s="15">
        <v>4</v>
      </c>
      <c r="K10" s="45" t="s">
        <v>12</v>
      </c>
      <c r="L10" s="158"/>
      <c r="M10" s="121"/>
      <c r="N10" s="52">
        <v>4</v>
      </c>
      <c r="O10" s="53" t="s">
        <v>13</v>
      </c>
      <c r="P10" s="159"/>
      <c r="Q10" s="242"/>
      <c r="R10" s="15">
        <v>4</v>
      </c>
      <c r="S10" s="45" t="s">
        <v>17</v>
      </c>
      <c r="T10" s="158"/>
      <c r="U10" s="121"/>
      <c r="V10" s="15">
        <v>4</v>
      </c>
      <c r="W10" s="45" t="s">
        <v>14</v>
      </c>
      <c r="X10" s="158"/>
      <c r="Y10" s="121"/>
      <c r="Z10" s="52">
        <v>4</v>
      </c>
      <c r="AA10" s="53" t="s">
        <v>13</v>
      </c>
      <c r="AB10" s="159"/>
      <c r="AC10" s="121"/>
      <c r="AD10" s="15">
        <v>5</v>
      </c>
      <c r="AE10" s="45" t="s">
        <v>12</v>
      </c>
      <c r="AF10" s="158"/>
      <c r="AG10" s="121"/>
      <c r="AH10" s="15">
        <v>4</v>
      </c>
      <c r="AI10" s="45" t="s">
        <v>16</v>
      </c>
      <c r="AJ10" s="158"/>
      <c r="AK10" s="121"/>
      <c r="AL10" s="52">
        <v>4</v>
      </c>
      <c r="AM10" s="53" t="s">
        <v>15</v>
      </c>
      <c r="AN10" s="159"/>
      <c r="AO10" s="245"/>
      <c r="AP10" s="15">
        <v>4</v>
      </c>
      <c r="AQ10" s="45" t="s">
        <v>12</v>
      </c>
      <c r="AR10" s="158"/>
      <c r="AS10" s="121"/>
      <c r="AT10" s="15">
        <v>4</v>
      </c>
      <c r="AU10" s="45" t="s">
        <v>16</v>
      </c>
      <c r="AV10" s="158"/>
      <c r="AW10" s="121"/>
      <c r="AX10" s="5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</row>
    <row r="11" spans="1:104" ht="12" customHeight="1" x14ac:dyDescent="0.2">
      <c r="A11" s="14"/>
      <c r="B11" s="52">
        <v>5</v>
      </c>
      <c r="C11" s="53" t="s">
        <v>15</v>
      </c>
      <c r="D11" s="159"/>
      <c r="E11" s="245"/>
      <c r="F11" s="15">
        <v>5</v>
      </c>
      <c r="G11" s="45" t="s">
        <v>12</v>
      </c>
      <c r="H11" s="158"/>
      <c r="I11" s="121"/>
      <c r="J11" s="15">
        <v>5</v>
      </c>
      <c r="K11" s="45" t="s">
        <v>14</v>
      </c>
      <c r="L11" s="158"/>
      <c r="M11" s="121"/>
      <c r="N11" s="52">
        <v>5</v>
      </c>
      <c r="O11" s="53" t="s">
        <v>15</v>
      </c>
      <c r="P11" s="159"/>
      <c r="Q11" s="246"/>
      <c r="R11" s="15">
        <v>5</v>
      </c>
      <c r="S11" s="45" t="s">
        <v>12</v>
      </c>
      <c r="T11" s="158"/>
      <c r="U11" s="121"/>
      <c r="V11" s="15">
        <v>5</v>
      </c>
      <c r="W11" s="45" t="s">
        <v>16</v>
      </c>
      <c r="X11" s="158"/>
      <c r="Y11" s="121"/>
      <c r="Z11" s="52">
        <v>5</v>
      </c>
      <c r="AA11" s="53" t="s">
        <v>15</v>
      </c>
      <c r="AB11" s="159"/>
      <c r="AC11" s="245"/>
      <c r="AD11" s="15">
        <v>6</v>
      </c>
      <c r="AE11" s="45" t="s">
        <v>12</v>
      </c>
      <c r="AF11" s="158"/>
      <c r="AG11" s="121"/>
      <c r="AH11" s="52">
        <v>5</v>
      </c>
      <c r="AI11" s="53" t="s">
        <v>13</v>
      </c>
      <c r="AJ11" s="159"/>
      <c r="AK11" s="121"/>
      <c r="AL11" s="15">
        <v>5</v>
      </c>
      <c r="AM11" s="45" t="s">
        <v>17</v>
      </c>
      <c r="AN11" s="158"/>
      <c r="AO11" s="121"/>
      <c r="AP11" s="15">
        <v>5</v>
      </c>
      <c r="AQ11" s="45" t="s">
        <v>14</v>
      </c>
      <c r="AR11" s="158"/>
      <c r="AS11" s="121"/>
      <c r="AT11" s="52">
        <v>5</v>
      </c>
      <c r="AU11" s="53" t="s">
        <v>13</v>
      </c>
      <c r="AV11" s="159"/>
      <c r="AW11" s="121"/>
      <c r="AX11" s="5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</row>
    <row r="12" spans="1:104" ht="12" customHeight="1" x14ac:dyDescent="0.2">
      <c r="A12" s="14"/>
      <c r="B12" s="15">
        <v>6</v>
      </c>
      <c r="C12" s="45" t="s">
        <v>17</v>
      </c>
      <c r="D12" s="158"/>
      <c r="E12" s="121"/>
      <c r="F12" s="15">
        <v>6</v>
      </c>
      <c r="G12" s="45" t="s">
        <v>14</v>
      </c>
      <c r="H12" s="158"/>
      <c r="I12" s="121"/>
      <c r="J12" s="15">
        <v>6</v>
      </c>
      <c r="K12" s="45" t="s">
        <v>16</v>
      </c>
      <c r="L12" s="158"/>
      <c r="M12" s="121"/>
      <c r="N12" s="15">
        <v>6</v>
      </c>
      <c r="O12" s="45" t="s">
        <v>17</v>
      </c>
      <c r="P12" s="158"/>
      <c r="Q12" s="121"/>
      <c r="R12" s="15">
        <v>6</v>
      </c>
      <c r="S12" s="45" t="s">
        <v>12</v>
      </c>
      <c r="T12" s="158"/>
      <c r="U12" s="121"/>
      <c r="V12" s="52">
        <v>6</v>
      </c>
      <c r="W12" s="53" t="s">
        <v>13</v>
      </c>
      <c r="X12" s="159"/>
      <c r="Y12" s="121"/>
      <c r="Z12" s="15">
        <v>6</v>
      </c>
      <c r="AA12" s="45" t="s">
        <v>17</v>
      </c>
      <c r="AB12" s="158"/>
      <c r="AC12" s="121"/>
      <c r="AD12" s="15">
        <v>7</v>
      </c>
      <c r="AE12" s="45" t="s">
        <v>14</v>
      </c>
      <c r="AF12" s="158"/>
      <c r="AG12" s="121"/>
      <c r="AH12" s="52">
        <v>6</v>
      </c>
      <c r="AI12" s="53" t="s">
        <v>15</v>
      </c>
      <c r="AJ12" s="159"/>
      <c r="AK12" s="245"/>
      <c r="AL12" s="15">
        <v>6</v>
      </c>
      <c r="AM12" s="45" t="s">
        <v>12</v>
      </c>
      <c r="AN12" s="158"/>
      <c r="AO12" s="121"/>
      <c r="AP12" s="15">
        <v>6</v>
      </c>
      <c r="AQ12" s="45" t="s">
        <v>16</v>
      </c>
      <c r="AR12" s="158"/>
      <c r="AS12" s="121"/>
      <c r="AT12" s="52">
        <v>6</v>
      </c>
      <c r="AU12" s="53" t="s">
        <v>15</v>
      </c>
      <c r="AV12" s="159"/>
      <c r="AW12" s="245"/>
      <c r="AX12" s="5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</row>
    <row r="13" spans="1:104" ht="12" customHeight="1" x14ac:dyDescent="0.2">
      <c r="A13" s="10"/>
      <c r="B13" s="15">
        <v>7</v>
      </c>
      <c r="C13" s="45" t="s">
        <v>12</v>
      </c>
      <c r="D13" s="158"/>
      <c r="E13" s="121"/>
      <c r="F13" s="15">
        <v>7</v>
      </c>
      <c r="G13" s="45" t="s">
        <v>16</v>
      </c>
      <c r="H13" s="158"/>
      <c r="I13" s="121"/>
      <c r="J13" s="52">
        <v>7</v>
      </c>
      <c r="K13" s="53" t="s">
        <v>13</v>
      </c>
      <c r="L13" s="159"/>
      <c r="M13" s="121"/>
      <c r="N13" s="15">
        <v>7</v>
      </c>
      <c r="O13" s="45" t="s">
        <v>12</v>
      </c>
      <c r="P13" s="158"/>
      <c r="Q13" s="121"/>
      <c r="R13" s="15">
        <v>7</v>
      </c>
      <c r="S13" s="45" t="s">
        <v>14</v>
      </c>
      <c r="T13" s="158"/>
      <c r="U13" s="121"/>
      <c r="V13" s="52">
        <v>7</v>
      </c>
      <c r="W13" s="53" t="s">
        <v>15</v>
      </c>
      <c r="X13" s="159"/>
      <c r="Y13" s="245"/>
      <c r="Z13" s="15">
        <v>7</v>
      </c>
      <c r="AA13" s="45" t="s">
        <v>12</v>
      </c>
      <c r="AB13" s="158"/>
      <c r="AC13" s="121"/>
      <c r="AD13" s="15">
        <v>8</v>
      </c>
      <c r="AE13" s="45" t="s">
        <v>16</v>
      </c>
      <c r="AF13" s="158"/>
      <c r="AG13" s="121"/>
      <c r="AH13" s="15">
        <v>7</v>
      </c>
      <c r="AI13" s="45" t="s">
        <v>17</v>
      </c>
      <c r="AJ13" s="158"/>
      <c r="AK13" s="121"/>
      <c r="AL13" s="15">
        <v>7</v>
      </c>
      <c r="AM13" s="45" t="s">
        <v>12</v>
      </c>
      <c r="AN13" s="158"/>
      <c r="AO13" s="121"/>
      <c r="AP13" s="52">
        <v>7</v>
      </c>
      <c r="AQ13" s="53" t="s">
        <v>13</v>
      </c>
      <c r="AR13" s="159"/>
      <c r="AS13" s="121"/>
      <c r="AT13" s="15">
        <v>7</v>
      </c>
      <c r="AU13" s="45" t="s">
        <v>17</v>
      </c>
      <c r="AV13" s="158"/>
      <c r="AW13" s="121"/>
      <c r="AX13" s="5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</row>
    <row r="14" spans="1:104" ht="12" customHeight="1" x14ac:dyDescent="0.2">
      <c r="A14" s="10"/>
      <c r="B14" s="15">
        <v>8</v>
      </c>
      <c r="C14" s="45" t="s">
        <v>12</v>
      </c>
      <c r="D14" s="158"/>
      <c r="E14" s="121"/>
      <c r="F14" s="52">
        <v>8</v>
      </c>
      <c r="G14" s="53" t="s">
        <v>13</v>
      </c>
      <c r="H14" s="159"/>
      <c r="I14" s="121"/>
      <c r="J14" s="52">
        <v>8</v>
      </c>
      <c r="K14" s="53" t="s">
        <v>15</v>
      </c>
      <c r="L14" s="159"/>
      <c r="M14" s="245"/>
      <c r="N14" s="15">
        <v>8</v>
      </c>
      <c r="O14" s="45" t="s">
        <v>12</v>
      </c>
      <c r="P14" s="158"/>
      <c r="Q14" s="121"/>
      <c r="R14" s="52">
        <v>8</v>
      </c>
      <c r="S14" s="53" t="s">
        <v>16</v>
      </c>
      <c r="T14" s="159"/>
      <c r="U14" s="245"/>
      <c r="V14" s="15">
        <v>8</v>
      </c>
      <c r="W14" s="45" t="s">
        <v>17</v>
      </c>
      <c r="X14" s="158"/>
      <c r="Y14" s="121"/>
      <c r="Z14" s="15">
        <v>8</v>
      </c>
      <c r="AA14" s="45" t="s">
        <v>12</v>
      </c>
      <c r="AB14" s="158"/>
      <c r="AC14" s="121"/>
      <c r="AD14" s="52">
        <v>9</v>
      </c>
      <c r="AE14" s="53" t="s">
        <v>13</v>
      </c>
      <c r="AF14" s="159"/>
      <c r="AG14" s="121"/>
      <c r="AH14" s="15">
        <v>8</v>
      </c>
      <c r="AI14" s="45" t="s">
        <v>12</v>
      </c>
      <c r="AJ14" s="158"/>
      <c r="AK14" s="121"/>
      <c r="AL14" s="15">
        <v>8</v>
      </c>
      <c r="AM14" s="45" t="s">
        <v>14</v>
      </c>
      <c r="AN14" s="158"/>
      <c r="AO14" s="121"/>
      <c r="AP14" s="52">
        <v>8</v>
      </c>
      <c r="AQ14" s="53" t="s">
        <v>15</v>
      </c>
      <c r="AR14" s="159"/>
      <c r="AS14" s="245"/>
      <c r="AT14" s="15">
        <v>8</v>
      </c>
      <c r="AU14" s="45" t="s">
        <v>12</v>
      </c>
      <c r="AV14" s="158"/>
      <c r="AW14" s="121"/>
      <c r="AX14" s="5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</row>
    <row r="15" spans="1:104" ht="12" customHeight="1" x14ac:dyDescent="0.2">
      <c r="A15" s="14"/>
      <c r="B15" s="15">
        <v>9</v>
      </c>
      <c r="C15" s="45" t="s">
        <v>14</v>
      </c>
      <c r="D15" s="158"/>
      <c r="E15" s="121"/>
      <c r="F15" s="52">
        <v>9</v>
      </c>
      <c r="G15" s="53" t="s">
        <v>15</v>
      </c>
      <c r="H15" s="159"/>
      <c r="I15" s="245"/>
      <c r="J15" s="15">
        <v>9</v>
      </c>
      <c r="K15" s="45" t="s">
        <v>17</v>
      </c>
      <c r="L15" s="158"/>
      <c r="M15" s="121"/>
      <c r="N15" s="15">
        <v>9</v>
      </c>
      <c r="O15" s="45" t="s">
        <v>14</v>
      </c>
      <c r="P15" s="158"/>
      <c r="Q15" s="121"/>
      <c r="R15" s="52">
        <v>9</v>
      </c>
      <c r="S15" s="53" t="s">
        <v>13</v>
      </c>
      <c r="T15" s="159"/>
      <c r="U15" s="121"/>
      <c r="V15" s="15">
        <v>9</v>
      </c>
      <c r="W15" s="45" t="s">
        <v>12</v>
      </c>
      <c r="X15" s="158"/>
      <c r="Y15" s="121"/>
      <c r="Z15" s="15">
        <v>9</v>
      </c>
      <c r="AA15" s="45" t="s">
        <v>14</v>
      </c>
      <c r="AB15" s="158"/>
      <c r="AC15" s="121"/>
      <c r="AD15" s="52">
        <v>10</v>
      </c>
      <c r="AE15" s="53" t="s">
        <v>15</v>
      </c>
      <c r="AF15" s="159"/>
      <c r="AG15" s="245"/>
      <c r="AH15" s="15">
        <v>9</v>
      </c>
      <c r="AI15" s="45" t="s">
        <v>12</v>
      </c>
      <c r="AJ15" s="158"/>
      <c r="AK15" s="121"/>
      <c r="AL15" s="15">
        <v>9</v>
      </c>
      <c r="AM15" s="45" t="s">
        <v>16</v>
      </c>
      <c r="AN15" s="158"/>
      <c r="AO15" s="121"/>
      <c r="AP15" s="15">
        <v>9</v>
      </c>
      <c r="AQ15" s="45" t="s">
        <v>17</v>
      </c>
      <c r="AR15" s="158"/>
      <c r="AS15" s="121"/>
      <c r="AT15" s="15">
        <v>9</v>
      </c>
      <c r="AU15" s="45" t="s">
        <v>12</v>
      </c>
      <c r="AV15" s="158"/>
      <c r="AW15" s="121"/>
      <c r="AX15" s="5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</row>
    <row r="16" spans="1:104" ht="12" customHeight="1" x14ac:dyDescent="0.2">
      <c r="A16" s="14"/>
      <c r="B16" s="15">
        <v>10</v>
      </c>
      <c r="C16" s="45" t="s">
        <v>16</v>
      </c>
      <c r="D16" s="158"/>
      <c r="E16" s="121"/>
      <c r="F16" s="15">
        <v>10</v>
      </c>
      <c r="G16" s="45" t="s">
        <v>17</v>
      </c>
      <c r="H16" s="158"/>
      <c r="I16" s="121"/>
      <c r="J16" s="15">
        <v>10</v>
      </c>
      <c r="K16" s="45" t="s">
        <v>12</v>
      </c>
      <c r="L16" s="158"/>
      <c r="M16" s="121"/>
      <c r="N16" s="15">
        <v>10</v>
      </c>
      <c r="O16" s="45" t="s">
        <v>16</v>
      </c>
      <c r="P16" s="158"/>
      <c r="Q16" s="121"/>
      <c r="R16" s="52">
        <v>10</v>
      </c>
      <c r="S16" s="53" t="s">
        <v>15</v>
      </c>
      <c r="T16" s="159"/>
      <c r="U16" s="245"/>
      <c r="V16" s="15">
        <v>10</v>
      </c>
      <c r="W16" s="45" t="s">
        <v>12</v>
      </c>
      <c r="X16" s="158"/>
      <c r="Y16" s="121"/>
      <c r="Z16" s="15">
        <v>10</v>
      </c>
      <c r="AA16" s="45" t="s">
        <v>16</v>
      </c>
      <c r="AB16" s="158"/>
      <c r="AC16" s="121"/>
      <c r="AD16" s="15">
        <v>11</v>
      </c>
      <c r="AE16" s="45" t="s">
        <v>17</v>
      </c>
      <c r="AF16" s="158"/>
      <c r="AG16" s="121"/>
      <c r="AH16" s="15">
        <v>10</v>
      </c>
      <c r="AI16" s="45" t="s">
        <v>14</v>
      </c>
      <c r="AJ16" s="158"/>
      <c r="AK16" s="121"/>
      <c r="AL16" s="52">
        <v>10</v>
      </c>
      <c r="AM16" s="53" t="s">
        <v>13</v>
      </c>
      <c r="AN16" s="159"/>
      <c r="AO16" s="121"/>
      <c r="AP16" s="15">
        <v>10</v>
      </c>
      <c r="AQ16" s="45" t="s">
        <v>12</v>
      </c>
      <c r="AR16" s="158"/>
      <c r="AS16" s="121"/>
      <c r="AT16" s="15">
        <v>10</v>
      </c>
      <c r="AU16" s="45" t="s">
        <v>14</v>
      </c>
      <c r="AV16" s="158"/>
      <c r="AW16" s="121"/>
      <c r="AX16" s="5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</row>
    <row r="17" spans="1:104" ht="12" customHeight="1" x14ac:dyDescent="0.2">
      <c r="A17" s="14"/>
      <c r="B17" s="52">
        <v>11</v>
      </c>
      <c r="C17" s="53" t="s">
        <v>13</v>
      </c>
      <c r="D17" s="159"/>
      <c r="E17" s="121"/>
      <c r="F17" s="15">
        <v>11</v>
      </c>
      <c r="G17" s="45" t="s">
        <v>12</v>
      </c>
      <c r="H17" s="158"/>
      <c r="I17" s="121"/>
      <c r="J17" s="15">
        <v>11</v>
      </c>
      <c r="K17" s="45" t="s">
        <v>12</v>
      </c>
      <c r="L17" s="158"/>
      <c r="M17" s="121"/>
      <c r="N17" s="52">
        <v>11</v>
      </c>
      <c r="O17" s="53" t="s">
        <v>13</v>
      </c>
      <c r="P17" s="159"/>
      <c r="Q17" s="242"/>
      <c r="R17" s="15">
        <v>11</v>
      </c>
      <c r="S17" s="45" t="s">
        <v>17</v>
      </c>
      <c r="T17" s="158"/>
      <c r="U17" s="121"/>
      <c r="V17" s="15">
        <v>11</v>
      </c>
      <c r="W17" s="45" t="s">
        <v>14</v>
      </c>
      <c r="X17" s="158"/>
      <c r="Y17" s="121"/>
      <c r="Z17" s="52">
        <v>11</v>
      </c>
      <c r="AA17" s="53" t="s">
        <v>13</v>
      </c>
      <c r="AB17" s="159"/>
      <c r="AC17" s="121"/>
      <c r="AD17" s="15">
        <v>12</v>
      </c>
      <c r="AE17" s="45" t="s">
        <v>12</v>
      </c>
      <c r="AF17" s="158"/>
      <c r="AG17" s="121"/>
      <c r="AH17" s="15">
        <v>11</v>
      </c>
      <c r="AI17" s="45" t="s">
        <v>16</v>
      </c>
      <c r="AJ17" s="158"/>
      <c r="AK17" s="121"/>
      <c r="AL17" s="52">
        <v>11</v>
      </c>
      <c r="AM17" s="53" t="s">
        <v>15</v>
      </c>
      <c r="AN17" s="159"/>
      <c r="AO17" s="245"/>
      <c r="AP17" s="52">
        <v>11</v>
      </c>
      <c r="AQ17" s="53" t="s">
        <v>12</v>
      </c>
      <c r="AR17" s="159"/>
      <c r="AS17" s="245"/>
      <c r="AT17" s="15">
        <v>11</v>
      </c>
      <c r="AU17" s="45" t="s">
        <v>16</v>
      </c>
      <c r="AV17" s="158"/>
      <c r="AW17" s="121"/>
      <c r="AX17" s="5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</row>
    <row r="18" spans="1:104" ht="12" customHeight="1" x14ac:dyDescent="0.2">
      <c r="A18" s="14"/>
      <c r="B18" s="52">
        <v>12</v>
      </c>
      <c r="C18" s="53" t="s">
        <v>15</v>
      </c>
      <c r="D18" s="159"/>
      <c r="E18" s="245"/>
      <c r="F18" s="15">
        <v>12</v>
      </c>
      <c r="G18" s="45" t="s">
        <v>12</v>
      </c>
      <c r="H18" s="158"/>
      <c r="I18" s="121"/>
      <c r="J18" s="15">
        <v>12</v>
      </c>
      <c r="K18" s="45" t="s">
        <v>14</v>
      </c>
      <c r="L18" s="158"/>
      <c r="M18" s="121"/>
      <c r="N18" s="52">
        <v>12</v>
      </c>
      <c r="O18" s="53" t="s">
        <v>15</v>
      </c>
      <c r="P18" s="159"/>
      <c r="Q18" s="246"/>
      <c r="R18" s="15">
        <v>12</v>
      </c>
      <c r="S18" s="45" t="s">
        <v>12</v>
      </c>
      <c r="T18" s="158"/>
      <c r="U18" s="121"/>
      <c r="V18" s="15">
        <v>12</v>
      </c>
      <c r="W18" s="45" t="s">
        <v>16</v>
      </c>
      <c r="X18" s="158"/>
      <c r="Y18" s="121"/>
      <c r="Z18" s="52">
        <v>12</v>
      </c>
      <c r="AA18" s="53" t="s">
        <v>15</v>
      </c>
      <c r="AB18" s="159"/>
      <c r="AC18" s="245"/>
      <c r="AD18" s="15">
        <v>13</v>
      </c>
      <c r="AE18" s="45" t="s">
        <v>12</v>
      </c>
      <c r="AF18" s="158"/>
      <c r="AG18" s="121"/>
      <c r="AH18" s="52">
        <v>12</v>
      </c>
      <c r="AI18" s="53" t="s">
        <v>13</v>
      </c>
      <c r="AJ18" s="159"/>
      <c r="AK18" s="121"/>
      <c r="AL18" s="15">
        <v>12</v>
      </c>
      <c r="AM18" s="45" t="s">
        <v>17</v>
      </c>
      <c r="AN18" s="158"/>
      <c r="AO18" s="121"/>
      <c r="AP18" s="15">
        <v>12</v>
      </c>
      <c r="AQ18" s="45" t="s">
        <v>14</v>
      </c>
      <c r="AR18" s="158"/>
      <c r="AS18" s="121"/>
      <c r="AT18" s="52">
        <v>12</v>
      </c>
      <c r="AU18" s="53" t="s">
        <v>13</v>
      </c>
      <c r="AV18" s="159"/>
      <c r="AW18" s="121"/>
      <c r="AX18" s="5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</row>
    <row r="19" spans="1:104" ht="12" customHeight="1" x14ac:dyDescent="0.2">
      <c r="A19" s="14"/>
      <c r="B19" s="15">
        <v>13</v>
      </c>
      <c r="C19" s="45" t="s">
        <v>17</v>
      </c>
      <c r="D19" s="158"/>
      <c r="E19" s="121"/>
      <c r="F19" s="15">
        <v>13</v>
      </c>
      <c r="G19" s="45" t="s">
        <v>14</v>
      </c>
      <c r="H19" s="158"/>
      <c r="I19" s="121"/>
      <c r="J19" s="15">
        <v>13</v>
      </c>
      <c r="K19" s="45" t="s">
        <v>16</v>
      </c>
      <c r="L19" s="158"/>
      <c r="M19" s="121"/>
      <c r="N19" s="52">
        <v>13</v>
      </c>
      <c r="O19" s="53" t="s">
        <v>17</v>
      </c>
      <c r="P19" s="159"/>
      <c r="Q19" s="245"/>
      <c r="R19" s="15">
        <v>13</v>
      </c>
      <c r="S19" s="45" t="s">
        <v>12</v>
      </c>
      <c r="T19" s="158"/>
      <c r="U19" s="121"/>
      <c r="V19" s="52">
        <v>13</v>
      </c>
      <c r="W19" s="53" t="s">
        <v>13</v>
      </c>
      <c r="X19" s="159"/>
      <c r="Y19" s="121"/>
      <c r="Z19" s="15">
        <v>13</v>
      </c>
      <c r="AA19" s="45" t="s">
        <v>17</v>
      </c>
      <c r="AB19" s="158"/>
      <c r="AC19" s="121"/>
      <c r="AD19" s="15">
        <v>14</v>
      </c>
      <c r="AE19" s="45" t="s">
        <v>14</v>
      </c>
      <c r="AF19" s="158"/>
      <c r="AG19" s="121"/>
      <c r="AH19" s="52">
        <v>13</v>
      </c>
      <c r="AI19" s="53" t="s">
        <v>15</v>
      </c>
      <c r="AJ19" s="159"/>
      <c r="AK19" s="245"/>
      <c r="AL19" s="15">
        <v>13</v>
      </c>
      <c r="AM19" s="45" t="s">
        <v>12</v>
      </c>
      <c r="AN19" s="158"/>
      <c r="AO19" s="121"/>
      <c r="AP19" s="15">
        <v>13</v>
      </c>
      <c r="AQ19" s="45" t="s">
        <v>16</v>
      </c>
      <c r="AR19" s="158"/>
      <c r="AS19" s="121"/>
      <c r="AT19" s="52">
        <v>13</v>
      </c>
      <c r="AU19" s="53" t="s">
        <v>15</v>
      </c>
      <c r="AV19" s="159"/>
      <c r="AW19" s="245"/>
      <c r="AX19" s="5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</row>
    <row r="20" spans="1:104" ht="12" customHeight="1" x14ac:dyDescent="0.2">
      <c r="A20" s="10"/>
      <c r="B20" s="15">
        <v>14</v>
      </c>
      <c r="C20" s="45" t="s">
        <v>12</v>
      </c>
      <c r="D20" s="158"/>
      <c r="E20" s="121"/>
      <c r="F20" s="15">
        <v>14</v>
      </c>
      <c r="G20" s="45" t="s">
        <v>16</v>
      </c>
      <c r="H20" s="158"/>
      <c r="I20" s="121"/>
      <c r="J20" s="52">
        <v>14</v>
      </c>
      <c r="K20" s="53" t="s">
        <v>13</v>
      </c>
      <c r="L20" s="159"/>
      <c r="M20" s="121"/>
      <c r="N20" s="15">
        <v>14</v>
      </c>
      <c r="O20" s="45" t="s">
        <v>12</v>
      </c>
      <c r="P20" s="158"/>
      <c r="Q20" s="121"/>
      <c r="R20" s="15">
        <v>14</v>
      </c>
      <c r="S20" s="45" t="s">
        <v>14</v>
      </c>
      <c r="T20" s="158"/>
      <c r="U20" s="121"/>
      <c r="V20" s="52">
        <v>14</v>
      </c>
      <c r="W20" s="53" t="s">
        <v>15</v>
      </c>
      <c r="X20" s="159"/>
      <c r="Y20" s="245"/>
      <c r="Z20" s="52">
        <v>14</v>
      </c>
      <c r="AA20" s="53" t="s">
        <v>12</v>
      </c>
      <c r="AB20" s="159"/>
      <c r="AC20" s="245"/>
      <c r="AD20" s="52">
        <v>15</v>
      </c>
      <c r="AE20" s="53" t="s">
        <v>16</v>
      </c>
      <c r="AF20" s="159"/>
      <c r="AG20" s="245"/>
      <c r="AH20" s="15">
        <v>14</v>
      </c>
      <c r="AI20" s="45" t="s">
        <v>17</v>
      </c>
      <c r="AJ20" s="158"/>
      <c r="AK20" s="121"/>
      <c r="AL20" s="15">
        <v>14</v>
      </c>
      <c r="AM20" s="45" t="s">
        <v>12</v>
      </c>
      <c r="AN20" s="158"/>
      <c r="AO20" s="121"/>
      <c r="AP20" s="52">
        <v>14</v>
      </c>
      <c r="AQ20" s="53" t="s">
        <v>13</v>
      </c>
      <c r="AR20" s="159"/>
      <c r="AS20" s="121"/>
      <c r="AT20" s="15">
        <v>14</v>
      </c>
      <c r="AU20" s="45" t="s">
        <v>17</v>
      </c>
      <c r="AV20" s="158"/>
      <c r="AW20" s="121"/>
      <c r="AX20" s="5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</row>
    <row r="21" spans="1:104" ht="12" customHeight="1" x14ac:dyDescent="0.2">
      <c r="A21" s="14"/>
      <c r="B21" s="15">
        <v>15</v>
      </c>
      <c r="C21" s="45" t="s">
        <v>12</v>
      </c>
      <c r="D21" s="158"/>
      <c r="E21" s="121"/>
      <c r="F21" s="52">
        <v>15</v>
      </c>
      <c r="G21" s="53" t="s">
        <v>13</v>
      </c>
      <c r="H21" s="159"/>
      <c r="I21" s="121"/>
      <c r="J21" s="52">
        <v>15</v>
      </c>
      <c r="K21" s="53" t="s">
        <v>15</v>
      </c>
      <c r="L21" s="159"/>
      <c r="M21" s="245"/>
      <c r="N21" s="15">
        <v>15</v>
      </c>
      <c r="O21" s="45" t="s">
        <v>12</v>
      </c>
      <c r="P21" s="158"/>
      <c r="Q21" s="121"/>
      <c r="R21" s="15">
        <v>15</v>
      </c>
      <c r="S21" s="45" t="s">
        <v>16</v>
      </c>
      <c r="T21" s="158"/>
      <c r="U21" s="121"/>
      <c r="V21" s="15">
        <v>15</v>
      </c>
      <c r="W21" s="45" t="s">
        <v>17</v>
      </c>
      <c r="X21" s="158"/>
      <c r="Y21" s="121"/>
      <c r="Z21" s="15">
        <v>15</v>
      </c>
      <c r="AA21" s="45" t="s">
        <v>12</v>
      </c>
      <c r="AB21" s="158"/>
      <c r="AC21" s="121"/>
      <c r="AD21" s="52">
        <v>16</v>
      </c>
      <c r="AE21" s="53" t="s">
        <v>13</v>
      </c>
      <c r="AF21" s="159"/>
      <c r="AG21" s="121"/>
      <c r="AH21" s="15">
        <v>15</v>
      </c>
      <c r="AI21" s="45" t="s">
        <v>12</v>
      </c>
      <c r="AJ21" s="158"/>
      <c r="AK21" s="121"/>
      <c r="AL21" s="15">
        <v>15</v>
      </c>
      <c r="AM21" s="45" t="s">
        <v>14</v>
      </c>
      <c r="AN21" s="158"/>
      <c r="AO21" s="121"/>
      <c r="AP21" s="52">
        <v>15</v>
      </c>
      <c r="AQ21" s="53" t="s">
        <v>15</v>
      </c>
      <c r="AR21" s="159"/>
      <c r="AS21" s="245"/>
      <c r="AT21" s="15">
        <v>15</v>
      </c>
      <c r="AU21" s="45" t="s">
        <v>12</v>
      </c>
      <c r="AV21" s="158"/>
      <c r="AW21" s="121"/>
      <c r="AX21" s="5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</row>
    <row r="22" spans="1:104" ht="12" customHeight="1" x14ac:dyDescent="0.2">
      <c r="A22" s="14"/>
      <c r="B22" s="15">
        <v>16</v>
      </c>
      <c r="C22" s="45" t="s">
        <v>14</v>
      </c>
      <c r="D22" s="158"/>
      <c r="E22" s="121"/>
      <c r="F22" s="52">
        <v>16</v>
      </c>
      <c r="G22" s="53" t="s">
        <v>15</v>
      </c>
      <c r="H22" s="159"/>
      <c r="I22" s="245"/>
      <c r="J22" s="15">
        <v>16</v>
      </c>
      <c r="K22" s="45" t="s">
        <v>17</v>
      </c>
      <c r="L22" s="158"/>
      <c r="M22" s="121"/>
      <c r="N22" s="15">
        <v>16</v>
      </c>
      <c r="O22" s="45" t="s">
        <v>14</v>
      </c>
      <c r="P22" s="158"/>
      <c r="Q22" s="121"/>
      <c r="R22" s="52">
        <v>16</v>
      </c>
      <c r="S22" s="53" t="s">
        <v>13</v>
      </c>
      <c r="T22" s="159"/>
      <c r="U22" s="121"/>
      <c r="V22" s="15">
        <v>16</v>
      </c>
      <c r="W22" s="45" t="s">
        <v>12</v>
      </c>
      <c r="X22" s="158"/>
      <c r="Y22" s="121"/>
      <c r="Z22" s="15">
        <v>16</v>
      </c>
      <c r="AA22" s="45" t="s">
        <v>14</v>
      </c>
      <c r="AB22" s="158"/>
      <c r="AC22" s="121"/>
      <c r="AD22" s="52">
        <v>17</v>
      </c>
      <c r="AE22" s="53" t="s">
        <v>15</v>
      </c>
      <c r="AF22" s="159"/>
      <c r="AG22" s="245"/>
      <c r="AH22" s="15">
        <v>16</v>
      </c>
      <c r="AI22" s="45" t="s">
        <v>12</v>
      </c>
      <c r="AJ22" s="158"/>
      <c r="AK22" s="121"/>
      <c r="AL22" s="15">
        <v>16</v>
      </c>
      <c r="AM22" s="45" t="s">
        <v>16</v>
      </c>
      <c r="AN22" s="158"/>
      <c r="AO22" s="121"/>
      <c r="AP22" s="15">
        <v>16</v>
      </c>
      <c r="AQ22" s="45" t="s">
        <v>17</v>
      </c>
      <c r="AR22" s="158"/>
      <c r="AS22" s="121"/>
      <c r="AT22" s="15">
        <v>16</v>
      </c>
      <c r="AU22" s="45" t="s">
        <v>12</v>
      </c>
      <c r="AV22" s="158"/>
      <c r="AW22" s="121"/>
      <c r="AX22" s="5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</row>
    <row r="23" spans="1:104" ht="12" customHeight="1" x14ac:dyDescent="0.2">
      <c r="A23" s="14"/>
      <c r="B23" s="15">
        <v>17</v>
      </c>
      <c r="C23" s="45" t="s">
        <v>16</v>
      </c>
      <c r="D23" s="158"/>
      <c r="E23" s="121"/>
      <c r="F23" s="15">
        <v>17</v>
      </c>
      <c r="G23" s="45" t="s">
        <v>17</v>
      </c>
      <c r="H23" s="158"/>
      <c r="I23" s="121"/>
      <c r="J23" s="15">
        <v>17</v>
      </c>
      <c r="K23" s="45" t="s">
        <v>12</v>
      </c>
      <c r="L23" s="158"/>
      <c r="M23" s="121"/>
      <c r="N23" s="15">
        <v>17</v>
      </c>
      <c r="O23" s="45" t="s">
        <v>16</v>
      </c>
      <c r="P23" s="158"/>
      <c r="Q23" s="121"/>
      <c r="R23" s="52">
        <v>17</v>
      </c>
      <c r="S23" s="53" t="s">
        <v>15</v>
      </c>
      <c r="T23" s="159"/>
      <c r="U23" s="245"/>
      <c r="V23" s="15">
        <v>17</v>
      </c>
      <c r="W23" s="45" t="s">
        <v>12</v>
      </c>
      <c r="X23" s="158"/>
      <c r="Y23" s="121"/>
      <c r="Z23" s="15">
        <v>17</v>
      </c>
      <c r="AA23" s="45" t="s">
        <v>16</v>
      </c>
      <c r="AB23" s="158"/>
      <c r="AC23" s="121"/>
      <c r="AD23" s="15">
        <v>18</v>
      </c>
      <c r="AE23" s="45" t="s">
        <v>17</v>
      </c>
      <c r="AF23" s="158"/>
      <c r="AG23" s="121"/>
      <c r="AH23" s="15">
        <v>17</v>
      </c>
      <c r="AI23" s="45" t="s">
        <v>14</v>
      </c>
      <c r="AJ23" s="158"/>
      <c r="AK23" s="121"/>
      <c r="AL23" s="52">
        <v>17</v>
      </c>
      <c r="AM23" s="53" t="s">
        <v>13</v>
      </c>
      <c r="AN23" s="159"/>
      <c r="AO23" s="121"/>
      <c r="AP23" s="15">
        <v>17</v>
      </c>
      <c r="AQ23" s="45" t="s">
        <v>12</v>
      </c>
      <c r="AR23" s="158"/>
      <c r="AS23" s="121"/>
      <c r="AT23" s="15">
        <v>17</v>
      </c>
      <c r="AU23" s="45" t="s">
        <v>14</v>
      </c>
      <c r="AV23" s="158"/>
      <c r="AW23" s="121"/>
      <c r="AX23" s="5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</row>
    <row r="24" spans="1:104" ht="12" customHeight="1" x14ac:dyDescent="0.2">
      <c r="A24" s="14"/>
      <c r="B24" s="52">
        <v>18</v>
      </c>
      <c r="C24" s="53" t="s">
        <v>13</v>
      </c>
      <c r="D24" s="159"/>
      <c r="E24" s="121"/>
      <c r="F24" s="15">
        <v>18</v>
      </c>
      <c r="G24" s="45" t="s">
        <v>12</v>
      </c>
      <c r="H24" s="158"/>
      <c r="I24" s="121"/>
      <c r="J24" s="15">
        <v>18</v>
      </c>
      <c r="K24" s="45" t="s">
        <v>12</v>
      </c>
      <c r="L24" s="158"/>
      <c r="M24" s="121"/>
      <c r="N24" s="52">
        <v>18</v>
      </c>
      <c r="O24" s="53" t="s">
        <v>13</v>
      </c>
      <c r="P24" s="159"/>
      <c r="Q24" s="242"/>
      <c r="R24" s="15">
        <v>18</v>
      </c>
      <c r="S24" s="45" t="s">
        <v>17</v>
      </c>
      <c r="T24" s="158"/>
      <c r="U24" s="121"/>
      <c r="V24" s="15">
        <v>18</v>
      </c>
      <c r="W24" s="45" t="s">
        <v>14</v>
      </c>
      <c r="X24" s="158"/>
      <c r="Y24" s="121"/>
      <c r="Z24" s="52">
        <v>18</v>
      </c>
      <c r="AA24" s="53" t="s">
        <v>13</v>
      </c>
      <c r="AB24" s="159"/>
      <c r="AC24" s="121"/>
      <c r="AD24" s="15">
        <v>19</v>
      </c>
      <c r="AE24" s="45" t="s">
        <v>12</v>
      </c>
      <c r="AF24" s="158"/>
      <c r="AG24" s="121"/>
      <c r="AH24" s="15">
        <v>18</v>
      </c>
      <c r="AI24" s="45" t="s">
        <v>16</v>
      </c>
      <c r="AJ24" s="158"/>
      <c r="AK24" s="121"/>
      <c r="AL24" s="52">
        <v>18</v>
      </c>
      <c r="AM24" s="53" t="s">
        <v>15</v>
      </c>
      <c r="AN24" s="159"/>
      <c r="AO24" s="245"/>
      <c r="AP24" s="15">
        <v>18</v>
      </c>
      <c r="AQ24" s="45" t="s">
        <v>12</v>
      </c>
      <c r="AR24" s="158"/>
      <c r="AS24" s="121"/>
      <c r="AT24" s="15">
        <v>18</v>
      </c>
      <c r="AU24" s="45" t="s">
        <v>16</v>
      </c>
      <c r="AV24" s="158"/>
      <c r="AW24" s="121"/>
      <c r="AX24" s="5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</row>
    <row r="25" spans="1:104" ht="12" customHeight="1" x14ac:dyDescent="0.2">
      <c r="A25" s="14"/>
      <c r="B25" s="52">
        <v>19</v>
      </c>
      <c r="C25" s="53" t="s">
        <v>15</v>
      </c>
      <c r="D25" s="159"/>
      <c r="E25" s="245"/>
      <c r="F25" s="15">
        <v>19</v>
      </c>
      <c r="G25" s="45" t="s">
        <v>12</v>
      </c>
      <c r="H25" s="158"/>
      <c r="I25" s="121"/>
      <c r="J25" s="15">
        <v>19</v>
      </c>
      <c r="K25" s="45" t="s">
        <v>14</v>
      </c>
      <c r="L25" s="158"/>
      <c r="M25" s="121"/>
      <c r="N25" s="52">
        <v>19</v>
      </c>
      <c r="O25" s="53" t="s">
        <v>15</v>
      </c>
      <c r="P25" s="159"/>
      <c r="Q25" s="246"/>
      <c r="R25" s="15">
        <v>19</v>
      </c>
      <c r="S25" s="45" t="s">
        <v>12</v>
      </c>
      <c r="T25" s="158"/>
      <c r="U25" s="121"/>
      <c r="V25" s="15">
        <v>19</v>
      </c>
      <c r="W25" s="45" t="s">
        <v>16</v>
      </c>
      <c r="X25" s="158"/>
      <c r="Y25" s="121"/>
      <c r="Z25" s="52">
        <v>19</v>
      </c>
      <c r="AA25" s="53" t="s">
        <v>15</v>
      </c>
      <c r="AB25" s="159"/>
      <c r="AC25" s="245"/>
      <c r="AD25" s="15">
        <v>20</v>
      </c>
      <c r="AE25" s="45" t="s">
        <v>12</v>
      </c>
      <c r="AF25" s="158"/>
      <c r="AG25" s="121"/>
      <c r="AH25" s="52">
        <v>19</v>
      </c>
      <c r="AI25" s="53" t="s">
        <v>13</v>
      </c>
      <c r="AJ25" s="159"/>
      <c r="AK25" s="121"/>
      <c r="AL25" s="15">
        <v>19</v>
      </c>
      <c r="AM25" s="45" t="s">
        <v>17</v>
      </c>
      <c r="AN25" s="158"/>
      <c r="AO25" s="121"/>
      <c r="AP25" s="15">
        <v>19</v>
      </c>
      <c r="AQ25" s="45" t="s">
        <v>14</v>
      </c>
      <c r="AR25" s="158"/>
      <c r="AS25" s="121"/>
      <c r="AT25" s="52">
        <v>19</v>
      </c>
      <c r="AU25" s="53" t="s">
        <v>13</v>
      </c>
      <c r="AV25" s="159"/>
      <c r="AW25" s="121"/>
      <c r="AX25" s="5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</row>
    <row r="26" spans="1:104" ht="12" customHeight="1" x14ac:dyDescent="0.2">
      <c r="A26" s="14"/>
      <c r="B26" s="15">
        <v>20</v>
      </c>
      <c r="C26" s="45" t="s">
        <v>17</v>
      </c>
      <c r="D26" s="158"/>
      <c r="E26" s="121"/>
      <c r="F26" s="15">
        <v>20</v>
      </c>
      <c r="G26" s="45" t="s">
        <v>14</v>
      </c>
      <c r="H26" s="158"/>
      <c r="I26" s="121"/>
      <c r="J26" s="15">
        <v>20</v>
      </c>
      <c r="K26" s="45" t="s">
        <v>16</v>
      </c>
      <c r="L26" s="158"/>
      <c r="M26" s="121"/>
      <c r="N26" s="15">
        <v>20</v>
      </c>
      <c r="O26" s="45" t="s">
        <v>17</v>
      </c>
      <c r="P26" s="158"/>
      <c r="Q26" s="121"/>
      <c r="R26" s="15">
        <v>20</v>
      </c>
      <c r="S26" s="45" t="s">
        <v>12</v>
      </c>
      <c r="T26" s="158"/>
      <c r="U26" s="121"/>
      <c r="V26" s="52">
        <v>20</v>
      </c>
      <c r="W26" s="53" t="s">
        <v>13</v>
      </c>
      <c r="X26" s="159"/>
      <c r="Y26" s="121"/>
      <c r="Z26" s="15">
        <v>20</v>
      </c>
      <c r="AA26" s="45" t="s">
        <v>17</v>
      </c>
      <c r="AB26" s="158"/>
      <c r="AC26" s="121"/>
      <c r="AD26" s="15">
        <v>21</v>
      </c>
      <c r="AE26" s="45" t="s">
        <v>14</v>
      </c>
      <c r="AF26" s="158"/>
      <c r="AG26" s="121"/>
      <c r="AH26" s="52">
        <v>20</v>
      </c>
      <c r="AI26" s="53" t="s">
        <v>15</v>
      </c>
      <c r="AJ26" s="159"/>
      <c r="AK26" s="245"/>
      <c r="AL26" s="15">
        <v>20</v>
      </c>
      <c r="AM26" s="45" t="s">
        <v>12</v>
      </c>
      <c r="AN26" s="158"/>
      <c r="AO26" s="121"/>
      <c r="AP26" s="15">
        <v>20</v>
      </c>
      <c r="AQ26" s="45" t="s">
        <v>16</v>
      </c>
      <c r="AR26" s="158"/>
      <c r="AS26" s="121"/>
      <c r="AT26" s="52">
        <v>20</v>
      </c>
      <c r="AU26" s="53" t="s">
        <v>15</v>
      </c>
      <c r="AV26" s="159"/>
      <c r="AW26" s="245"/>
      <c r="AX26" s="5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</row>
    <row r="27" spans="1:104" ht="12" customHeight="1" x14ac:dyDescent="0.2">
      <c r="A27" s="10"/>
      <c r="B27" s="15">
        <v>21</v>
      </c>
      <c r="C27" s="45" t="s">
        <v>12</v>
      </c>
      <c r="D27" s="158"/>
      <c r="E27" s="121"/>
      <c r="F27" s="15">
        <v>21</v>
      </c>
      <c r="G27" s="45" t="s">
        <v>16</v>
      </c>
      <c r="H27" s="158"/>
      <c r="I27" s="121"/>
      <c r="J27" s="52">
        <v>21</v>
      </c>
      <c r="K27" s="53" t="s">
        <v>13</v>
      </c>
      <c r="L27" s="159"/>
      <c r="M27" s="121"/>
      <c r="N27" s="15">
        <v>21</v>
      </c>
      <c r="O27" s="45" t="s">
        <v>12</v>
      </c>
      <c r="P27" s="158"/>
      <c r="Q27" s="121"/>
      <c r="R27" s="52">
        <v>21</v>
      </c>
      <c r="S27" s="53" t="s">
        <v>14</v>
      </c>
      <c r="T27" s="159"/>
      <c r="U27" s="245"/>
      <c r="V27" s="52">
        <v>21</v>
      </c>
      <c r="W27" s="53" t="s">
        <v>15</v>
      </c>
      <c r="X27" s="159"/>
      <c r="Y27" s="245"/>
      <c r="Z27" s="15">
        <v>21</v>
      </c>
      <c r="AA27" s="45" t="s">
        <v>12</v>
      </c>
      <c r="AB27" s="158"/>
      <c r="AC27" s="121"/>
      <c r="AD27" s="15">
        <v>22</v>
      </c>
      <c r="AE27" s="45" t="s">
        <v>16</v>
      </c>
      <c r="AF27" s="158"/>
      <c r="AG27" s="121"/>
      <c r="AH27" s="15">
        <v>21</v>
      </c>
      <c r="AI27" s="45" t="s">
        <v>17</v>
      </c>
      <c r="AJ27" s="158"/>
      <c r="AK27" s="121"/>
      <c r="AL27" s="15">
        <v>21</v>
      </c>
      <c r="AM27" s="45" t="s">
        <v>12</v>
      </c>
      <c r="AN27" s="158"/>
      <c r="AO27" s="121"/>
      <c r="AP27" s="52">
        <v>21</v>
      </c>
      <c r="AQ27" s="53" t="s">
        <v>13</v>
      </c>
      <c r="AR27" s="159"/>
      <c r="AS27" s="121"/>
      <c r="AT27" s="15">
        <v>21</v>
      </c>
      <c r="AU27" s="45" t="s">
        <v>17</v>
      </c>
      <c r="AV27" s="158"/>
      <c r="AW27" s="121"/>
      <c r="AX27" s="5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</row>
    <row r="28" spans="1:104" ht="12" customHeight="1" x14ac:dyDescent="0.2">
      <c r="A28" s="14"/>
      <c r="B28" s="15">
        <v>22</v>
      </c>
      <c r="C28" s="45" t="s">
        <v>12</v>
      </c>
      <c r="D28" s="158"/>
      <c r="E28" s="121"/>
      <c r="F28" s="52">
        <v>22</v>
      </c>
      <c r="G28" s="53" t="s">
        <v>13</v>
      </c>
      <c r="H28" s="159"/>
      <c r="I28" s="121"/>
      <c r="J28" s="52">
        <v>22</v>
      </c>
      <c r="K28" s="53" t="s">
        <v>15</v>
      </c>
      <c r="L28" s="159"/>
      <c r="M28" s="245"/>
      <c r="N28" s="15">
        <v>22</v>
      </c>
      <c r="O28" s="45" t="s">
        <v>12</v>
      </c>
      <c r="P28" s="158"/>
      <c r="Q28" s="121"/>
      <c r="R28" s="15">
        <v>22</v>
      </c>
      <c r="S28" s="45" t="s">
        <v>16</v>
      </c>
      <c r="T28" s="158"/>
      <c r="U28" s="121"/>
      <c r="V28" s="15">
        <v>22</v>
      </c>
      <c r="W28" s="45" t="s">
        <v>17</v>
      </c>
      <c r="X28" s="158"/>
      <c r="Y28" s="121"/>
      <c r="Z28" s="15">
        <v>22</v>
      </c>
      <c r="AA28" s="45" t="s">
        <v>12</v>
      </c>
      <c r="AB28" s="158"/>
      <c r="AC28" s="121"/>
      <c r="AD28" s="52">
        <v>23</v>
      </c>
      <c r="AE28" s="53" t="s">
        <v>13</v>
      </c>
      <c r="AF28" s="159"/>
      <c r="AG28" s="121"/>
      <c r="AH28" s="15">
        <v>22</v>
      </c>
      <c r="AI28" s="45" t="s">
        <v>12</v>
      </c>
      <c r="AJ28" s="158"/>
      <c r="AK28" s="121"/>
      <c r="AL28" s="15">
        <v>22</v>
      </c>
      <c r="AM28" s="45" t="s">
        <v>14</v>
      </c>
      <c r="AN28" s="158"/>
      <c r="AO28" s="121"/>
      <c r="AP28" s="52">
        <v>22</v>
      </c>
      <c r="AQ28" s="53" t="s">
        <v>15</v>
      </c>
      <c r="AR28" s="159"/>
      <c r="AS28" s="245"/>
      <c r="AT28" s="15">
        <v>22</v>
      </c>
      <c r="AU28" s="45" t="s">
        <v>12</v>
      </c>
      <c r="AV28" s="158"/>
      <c r="AW28" s="121"/>
      <c r="AX28" s="5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</row>
    <row r="29" spans="1:104" ht="12" customHeight="1" x14ac:dyDescent="0.2">
      <c r="A29" s="14"/>
      <c r="B29" s="15">
        <v>23</v>
      </c>
      <c r="C29" s="45" t="s">
        <v>14</v>
      </c>
      <c r="D29" s="158"/>
      <c r="E29" s="121"/>
      <c r="F29" s="52">
        <v>23</v>
      </c>
      <c r="G29" s="53" t="s">
        <v>15</v>
      </c>
      <c r="H29" s="159"/>
      <c r="I29" s="245"/>
      <c r="J29" s="15">
        <v>23</v>
      </c>
      <c r="K29" s="45" t="s">
        <v>17</v>
      </c>
      <c r="L29" s="158"/>
      <c r="M29" s="121"/>
      <c r="N29" s="15">
        <v>23</v>
      </c>
      <c r="O29" s="45" t="s">
        <v>14</v>
      </c>
      <c r="P29" s="158"/>
      <c r="Q29" s="121"/>
      <c r="R29" s="52">
        <v>23</v>
      </c>
      <c r="S29" s="53" t="s">
        <v>13</v>
      </c>
      <c r="T29" s="159"/>
      <c r="U29" s="121"/>
      <c r="V29" s="15">
        <v>23</v>
      </c>
      <c r="W29" s="45" t="s">
        <v>12</v>
      </c>
      <c r="X29" s="158"/>
      <c r="Y29" s="121"/>
      <c r="Z29" s="15">
        <v>23</v>
      </c>
      <c r="AA29" s="45" t="s">
        <v>14</v>
      </c>
      <c r="AB29" s="158"/>
      <c r="AC29" s="121"/>
      <c r="AD29" s="52">
        <v>24</v>
      </c>
      <c r="AE29" s="53" t="s">
        <v>15</v>
      </c>
      <c r="AF29" s="159"/>
      <c r="AG29" s="245"/>
      <c r="AH29" s="15">
        <v>23</v>
      </c>
      <c r="AI29" s="45" t="s">
        <v>12</v>
      </c>
      <c r="AJ29" s="158"/>
      <c r="AK29" s="121"/>
      <c r="AL29" s="15">
        <v>23</v>
      </c>
      <c r="AM29" s="45" t="s">
        <v>16</v>
      </c>
      <c r="AN29" s="158"/>
      <c r="AO29" s="121"/>
      <c r="AP29" s="15">
        <v>23</v>
      </c>
      <c r="AQ29" s="45" t="s">
        <v>17</v>
      </c>
      <c r="AR29" s="158"/>
      <c r="AS29" s="121"/>
      <c r="AT29" s="15">
        <v>23</v>
      </c>
      <c r="AU29" s="45" t="s">
        <v>12</v>
      </c>
      <c r="AV29" s="158"/>
      <c r="AW29" s="121"/>
      <c r="AX29" s="5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</row>
    <row r="30" spans="1:104" ht="12" customHeight="1" x14ac:dyDescent="0.2">
      <c r="A30" s="14"/>
      <c r="B30" s="15">
        <v>24</v>
      </c>
      <c r="C30" s="45" t="s">
        <v>16</v>
      </c>
      <c r="D30" s="158"/>
      <c r="E30" s="121"/>
      <c r="F30" s="15">
        <v>24</v>
      </c>
      <c r="G30" s="45" t="s">
        <v>17</v>
      </c>
      <c r="H30" s="158"/>
      <c r="I30" s="121"/>
      <c r="J30" s="15">
        <v>24</v>
      </c>
      <c r="K30" s="45" t="s">
        <v>12</v>
      </c>
      <c r="L30" s="158"/>
      <c r="M30" s="121"/>
      <c r="N30" s="15">
        <v>24</v>
      </c>
      <c r="O30" s="45" t="s">
        <v>16</v>
      </c>
      <c r="P30" s="158"/>
      <c r="Q30" s="121"/>
      <c r="R30" s="52">
        <v>24</v>
      </c>
      <c r="S30" s="53" t="s">
        <v>15</v>
      </c>
      <c r="T30" s="159"/>
      <c r="U30" s="245"/>
      <c r="V30" s="15">
        <v>24</v>
      </c>
      <c r="W30" s="45" t="s">
        <v>12</v>
      </c>
      <c r="X30" s="158"/>
      <c r="Y30" s="121"/>
      <c r="Z30" s="15">
        <v>24</v>
      </c>
      <c r="AA30" s="45" t="s">
        <v>16</v>
      </c>
      <c r="AB30" s="158"/>
      <c r="AC30" s="121"/>
      <c r="AD30" s="15">
        <v>25</v>
      </c>
      <c r="AE30" s="45" t="s">
        <v>17</v>
      </c>
      <c r="AF30" s="158"/>
      <c r="AG30" s="121"/>
      <c r="AH30" s="15">
        <v>24</v>
      </c>
      <c r="AI30" s="45" t="s">
        <v>14</v>
      </c>
      <c r="AJ30" s="158"/>
      <c r="AK30" s="121"/>
      <c r="AL30" s="52">
        <v>24</v>
      </c>
      <c r="AM30" s="53" t="s">
        <v>13</v>
      </c>
      <c r="AN30" s="159"/>
      <c r="AO30" s="121"/>
      <c r="AP30" s="15">
        <v>24</v>
      </c>
      <c r="AQ30" s="45" t="s">
        <v>12</v>
      </c>
      <c r="AR30" s="158"/>
      <c r="AS30" s="121"/>
      <c r="AT30" s="15">
        <v>24</v>
      </c>
      <c r="AU30" s="45" t="s">
        <v>14</v>
      </c>
      <c r="AV30" s="158"/>
      <c r="AW30" s="121"/>
      <c r="AX30" s="5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</row>
    <row r="31" spans="1:104" ht="12" customHeight="1" x14ac:dyDescent="0.2">
      <c r="A31" s="14"/>
      <c r="B31" s="52">
        <v>25</v>
      </c>
      <c r="C31" s="53" t="s">
        <v>13</v>
      </c>
      <c r="D31" s="159"/>
      <c r="E31" s="121"/>
      <c r="F31" s="15">
        <v>25</v>
      </c>
      <c r="G31" s="45" t="s">
        <v>12</v>
      </c>
      <c r="H31" s="158"/>
      <c r="I31" s="121"/>
      <c r="J31" s="15">
        <v>25</v>
      </c>
      <c r="K31" s="45" t="s">
        <v>12</v>
      </c>
      <c r="L31" s="158"/>
      <c r="M31" s="121"/>
      <c r="N31" s="52">
        <v>25</v>
      </c>
      <c r="O31" s="53" t="s">
        <v>13</v>
      </c>
      <c r="P31" s="159"/>
      <c r="Q31" s="242"/>
      <c r="R31" s="15">
        <v>25</v>
      </c>
      <c r="S31" s="45" t="s">
        <v>17</v>
      </c>
      <c r="T31" s="158"/>
      <c r="U31" s="121"/>
      <c r="V31" s="15">
        <v>25</v>
      </c>
      <c r="W31" s="45" t="s">
        <v>14</v>
      </c>
      <c r="X31" s="158"/>
      <c r="Y31" s="121"/>
      <c r="Z31" s="52">
        <v>25</v>
      </c>
      <c r="AA31" s="53" t="s">
        <v>13</v>
      </c>
      <c r="AB31" s="159"/>
      <c r="AC31" s="121"/>
      <c r="AD31" s="15">
        <v>26</v>
      </c>
      <c r="AE31" s="45" t="s">
        <v>12</v>
      </c>
      <c r="AF31" s="158"/>
      <c r="AG31" s="121"/>
      <c r="AH31" s="15">
        <v>25</v>
      </c>
      <c r="AI31" s="45" t="s">
        <v>16</v>
      </c>
      <c r="AJ31" s="158"/>
      <c r="AK31" s="121"/>
      <c r="AL31" s="52">
        <v>25</v>
      </c>
      <c r="AM31" s="53" t="s">
        <v>15</v>
      </c>
      <c r="AN31" s="159"/>
      <c r="AO31" s="245"/>
      <c r="AP31" s="15">
        <v>25</v>
      </c>
      <c r="AQ31" s="45" t="s">
        <v>12</v>
      </c>
      <c r="AR31" s="158"/>
      <c r="AS31" s="121"/>
      <c r="AT31" s="52">
        <v>25</v>
      </c>
      <c r="AU31" s="53" t="s">
        <v>16</v>
      </c>
      <c r="AV31" s="159"/>
      <c r="AW31" s="245"/>
      <c r="AX31" s="5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</row>
    <row r="32" spans="1:104" ht="12" customHeight="1" x14ac:dyDescent="0.2">
      <c r="A32" s="14"/>
      <c r="B32" s="52">
        <v>26</v>
      </c>
      <c r="C32" s="53" t="s">
        <v>15</v>
      </c>
      <c r="D32" s="159"/>
      <c r="E32" s="245"/>
      <c r="F32" s="15">
        <v>26</v>
      </c>
      <c r="G32" s="45" t="s">
        <v>12</v>
      </c>
      <c r="H32" s="158"/>
      <c r="I32" s="121"/>
      <c r="J32" s="15">
        <v>26</v>
      </c>
      <c r="K32" s="45" t="s">
        <v>14</v>
      </c>
      <c r="L32" s="158"/>
      <c r="M32" s="121"/>
      <c r="N32" s="52">
        <v>26</v>
      </c>
      <c r="O32" s="53" t="s">
        <v>15</v>
      </c>
      <c r="P32" s="159"/>
      <c r="Q32" s="246"/>
      <c r="R32" s="15">
        <v>26</v>
      </c>
      <c r="S32" s="45" t="s">
        <v>12</v>
      </c>
      <c r="T32" s="158"/>
      <c r="U32" s="121"/>
      <c r="V32" s="15">
        <v>26</v>
      </c>
      <c r="W32" s="45" t="s">
        <v>16</v>
      </c>
      <c r="X32" s="158"/>
      <c r="Y32" s="121"/>
      <c r="Z32" s="52">
        <v>26</v>
      </c>
      <c r="AA32" s="53" t="s">
        <v>15</v>
      </c>
      <c r="AB32" s="159"/>
      <c r="AC32" s="245"/>
      <c r="AD32" s="15">
        <v>27</v>
      </c>
      <c r="AE32" s="45" t="s">
        <v>12</v>
      </c>
      <c r="AF32" s="158"/>
      <c r="AG32" s="121"/>
      <c r="AH32" s="52">
        <v>26</v>
      </c>
      <c r="AI32" s="53" t="s">
        <v>13</v>
      </c>
      <c r="AJ32" s="159"/>
      <c r="AK32" s="121"/>
      <c r="AL32" s="15">
        <v>26</v>
      </c>
      <c r="AM32" s="45" t="s">
        <v>17</v>
      </c>
      <c r="AN32" s="158"/>
      <c r="AO32" s="121"/>
      <c r="AP32" s="15">
        <v>26</v>
      </c>
      <c r="AQ32" s="45" t="s">
        <v>14</v>
      </c>
      <c r="AR32" s="158"/>
      <c r="AS32" s="121"/>
      <c r="AT32" s="52">
        <v>26</v>
      </c>
      <c r="AU32" s="53" t="s">
        <v>13</v>
      </c>
      <c r="AV32" s="159"/>
      <c r="AW32" s="121"/>
      <c r="AX32" s="5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</row>
    <row r="33" spans="1:104" ht="12" customHeight="1" x14ac:dyDescent="0.2">
      <c r="A33" s="14"/>
      <c r="B33" s="15">
        <v>27</v>
      </c>
      <c r="C33" s="45" t="s">
        <v>17</v>
      </c>
      <c r="D33" s="158"/>
      <c r="E33" s="121"/>
      <c r="F33" s="15">
        <v>27</v>
      </c>
      <c r="G33" s="45" t="s">
        <v>14</v>
      </c>
      <c r="H33" s="158"/>
      <c r="I33" s="121"/>
      <c r="J33" s="15">
        <v>27</v>
      </c>
      <c r="K33" s="45" t="s">
        <v>16</v>
      </c>
      <c r="L33" s="158"/>
      <c r="M33" s="121"/>
      <c r="N33" s="15">
        <v>27</v>
      </c>
      <c r="O33" s="45" t="s">
        <v>17</v>
      </c>
      <c r="P33" s="158"/>
      <c r="Q33" s="242"/>
      <c r="R33" s="15">
        <v>27</v>
      </c>
      <c r="S33" s="45" t="s">
        <v>12</v>
      </c>
      <c r="T33" s="158"/>
      <c r="U33" s="121"/>
      <c r="V33" s="52">
        <v>27</v>
      </c>
      <c r="W33" s="53" t="s">
        <v>13</v>
      </c>
      <c r="X33" s="159"/>
      <c r="Y33" s="121"/>
      <c r="Z33" s="15">
        <v>27</v>
      </c>
      <c r="AA33" s="45" t="s">
        <v>17</v>
      </c>
      <c r="AB33" s="158"/>
      <c r="AC33" s="121"/>
      <c r="AD33" s="15">
        <v>28</v>
      </c>
      <c r="AE33" s="45" t="s">
        <v>14</v>
      </c>
      <c r="AF33" s="158"/>
      <c r="AG33" s="121"/>
      <c r="AH33" s="52">
        <v>27</v>
      </c>
      <c r="AI33" s="53" t="s">
        <v>15</v>
      </c>
      <c r="AJ33" s="159"/>
      <c r="AK33" s="245"/>
      <c r="AL33" s="15">
        <v>27</v>
      </c>
      <c r="AM33" s="45" t="s">
        <v>12</v>
      </c>
      <c r="AN33" s="158"/>
      <c r="AO33" s="121"/>
      <c r="AP33" s="15">
        <v>27</v>
      </c>
      <c r="AQ33" s="45" t="s">
        <v>16</v>
      </c>
      <c r="AR33" s="158"/>
      <c r="AS33" s="121"/>
      <c r="AT33" s="52">
        <v>27</v>
      </c>
      <c r="AU33" s="53" t="s">
        <v>15</v>
      </c>
      <c r="AV33" s="159"/>
      <c r="AW33" s="245"/>
      <c r="AX33" s="5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</row>
    <row r="34" spans="1:104" ht="12" customHeight="1" x14ac:dyDescent="0.2">
      <c r="A34" s="10"/>
      <c r="B34" s="15">
        <v>28</v>
      </c>
      <c r="C34" s="45" t="s">
        <v>12</v>
      </c>
      <c r="D34" s="158"/>
      <c r="E34" s="121"/>
      <c r="F34" s="15">
        <v>28</v>
      </c>
      <c r="G34" s="45" t="s">
        <v>16</v>
      </c>
      <c r="H34" s="158"/>
      <c r="I34" s="121"/>
      <c r="J34" s="52">
        <v>28</v>
      </c>
      <c r="K34" s="53" t="s">
        <v>13</v>
      </c>
      <c r="L34" s="159"/>
      <c r="M34" s="121"/>
      <c r="N34" s="15">
        <v>28</v>
      </c>
      <c r="O34" s="45" t="s">
        <v>12</v>
      </c>
      <c r="P34" s="158"/>
      <c r="Q34" s="242"/>
      <c r="R34" s="15">
        <v>28</v>
      </c>
      <c r="S34" s="45" t="s">
        <v>14</v>
      </c>
      <c r="T34" s="158"/>
      <c r="U34" s="121"/>
      <c r="V34" s="52">
        <v>28</v>
      </c>
      <c r="W34" s="53" t="s">
        <v>15</v>
      </c>
      <c r="X34" s="159"/>
      <c r="Y34" s="245"/>
      <c r="Z34" s="15">
        <v>28</v>
      </c>
      <c r="AA34" s="45" t="s">
        <v>12</v>
      </c>
      <c r="AB34" s="158"/>
      <c r="AC34" s="121"/>
      <c r="AD34" s="15">
        <v>29</v>
      </c>
      <c r="AE34" s="45" t="s">
        <v>16</v>
      </c>
      <c r="AF34" s="158"/>
      <c r="AG34" s="121"/>
      <c r="AH34" s="15">
        <v>28</v>
      </c>
      <c r="AI34" s="45" t="s">
        <v>17</v>
      </c>
      <c r="AJ34" s="158"/>
      <c r="AK34" s="121"/>
      <c r="AL34" s="15">
        <v>28</v>
      </c>
      <c r="AM34" s="45" t="s">
        <v>12</v>
      </c>
      <c r="AN34" s="158"/>
      <c r="AO34" s="121"/>
      <c r="AP34" s="52">
        <v>28</v>
      </c>
      <c r="AQ34" s="53" t="s">
        <v>13</v>
      </c>
      <c r="AR34" s="159"/>
      <c r="AS34" s="121"/>
      <c r="AT34" s="15">
        <v>28</v>
      </c>
      <c r="AU34" s="45" t="s">
        <v>17</v>
      </c>
      <c r="AV34" s="158"/>
      <c r="AW34" s="121"/>
      <c r="AX34" s="5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</row>
    <row r="35" spans="1:104" ht="12" customHeight="1" thickBot="1" x14ac:dyDescent="0.25">
      <c r="A35" s="14"/>
      <c r="B35" s="15">
        <v>29</v>
      </c>
      <c r="C35" s="45" t="s">
        <v>12</v>
      </c>
      <c r="D35" s="158"/>
      <c r="E35" s="121"/>
      <c r="F35" s="57">
        <v>29</v>
      </c>
      <c r="G35" s="58" t="s">
        <v>13</v>
      </c>
      <c r="H35" s="161"/>
      <c r="I35" s="122"/>
      <c r="J35" s="52">
        <v>29</v>
      </c>
      <c r="K35" s="53" t="s">
        <v>15</v>
      </c>
      <c r="L35" s="159"/>
      <c r="M35" s="245"/>
      <c r="N35" s="15">
        <v>29</v>
      </c>
      <c r="O35" s="45" t="s">
        <v>12</v>
      </c>
      <c r="P35" s="158"/>
      <c r="Q35" s="242"/>
      <c r="R35" s="15">
        <v>29</v>
      </c>
      <c r="S35" s="45" t="s">
        <v>16</v>
      </c>
      <c r="T35" s="158"/>
      <c r="U35" s="121"/>
      <c r="V35" s="15">
        <v>29</v>
      </c>
      <c r="W35" s="45" t="s">
        <v>17</v>
      </c>
      <c r="X35" s="158"/>
      <c r="Y35" s="121"/>
      <c r="Z35" s="15">
        <v>29</v>
      </c>
      <c r="AA35" s="45" t="s">
        <v>12</v>
      </c>
      <c r="AB35" s="158"/>
      <c r="AC35" s="121"/>
      <c r="AD35" s="52">
        <v>30</v>
      </c>
      <c r="AE35" s="53" t="s">
        <v>13</v>
      </c>
      <c r="AF35" s="159"/>
      <c r="AG35" s="121"/>
      <c r="AH35" s="15">
        <v>29</v>
      </c>
      <c r="AI35" s="45" t="s">
        <v>12</v>
      </c>
      <c r="AJ35" s="158"/>
      <c r="AK35" s="121"/>
      <c r="AL35" s="15">
        <v>29</v>
      </c>
      <c r="AM35" s="45" t="s">
        <v>14</v>
      </c>
      <c r="AN35" s="158"/>
      <c r="AO35" s="121"/>
      <c r="AP35" s="52">
        <v>29</v>
      </c>
      <c r="AQ35" s="53" t="s">
        <v>15</v>
      </c>
      <c r="AR35" s="159"/>
      <c r="AS35" s="245"/>
      <c r="AT35" s="15">
        <v>29</v>
      </c>
      <c r="AU35" s="45" t="s">
        <v>12</v>
      </c>
      <c r="AV35" s="158"/>
      <c r="AW35" s="121"/>
      <c r="AX35" s="5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</row>
    <row r="36" spans="1:104" ht="12" customHeight="1" thickBot="1" x14ac:dyDescent="0.25">
      <c r="A36" s="14"/>
      <c r="B36" s="15">
        <v>30</v>
      </c>
      <c r="C36" s="45" t="s">
        <v>14</v>
      </c>
      <c r="D36" s="158"/>
      <c r="E36" s="121"/>
      <c r="F36" s="17"/>
      <c r="G36" s="18"/>
      <c r="H36" s="19"/>
      <c r="I36" s="19"/>
      <c r="J36" s="15">
        <v>30</v>
      </c>
      <c r="K36" s="45" t="s">
        <v>17</v>
      </c>
      <c r="L36" s="158"/>
      <c r="M36" s="121"/>
      <c r="N36" s="16">
        <v>30</v>
      </c>
      <c r="O36" s="46" t="s">
        <v>14</v>
      </c>
      <c r="P36" s="160"/>
      <c r="Q36" s="243"/>
      <c r="R36" s="52">
        <v>30</v>
      </c>
      <c r="S36" s="53" t="s">
        <v>13</v>
      </c>
      <c r="T36" s="159"/>
      <c r="U36" s="121"/>
      <c r="V36" s="16">
        <v>30</v>
      </c>
      <c r="W36" s="46" t="s">
        <v>12</v>
      </c>
      <c r="X36" s="160"/>
      <c r="Y36" s="122"/>
      <c r="Z36" s="15">
        <v>30</v>
      </c>
      <c r="AA36" s="45" t="s">
        <v>14</v>
      </c>
      <c r="AB36" s="158"/>
      <c r="AC36" s="121"/>
      <c r="AD36" s="52">
        <v>30</v>
      </c>
      <c r="AE36" s="53" t="s">
        <v>15</v>
      </c>
      <c r="AF36" s="159"/>
      <c r="AG36" s="245"/>
      <c r="AH36" s="16">
        <v>30</v>
      </c>
      <c r="AI36" s="46" t="s">
        <v>12</v>
      </c>
      <c r="AJ36" s="160"/>
      <c r="AK36" s="122"/>
      <c r="AL36" s="15">
        <v>30</v>
      </c>
      <c r="AM36" s="45" t="s">
        <v>16</v>
      </c>
      <c r="AN36" s="158"/>
      <c r="AO36" s="121"/>
      <c r="AP36" s="16">
        <v>30</v>
      </c>
      <c r="AQ36" s="46" t="s">
        <v>17</v>
      </c>
      <c r="AR36" s="160"/>
      <c r="AS36" s="122"/>
      <c r="AT36" s="15">
        <v>30</v>
      </c>
      <c r="AU36" s="45" t="s">
        <v>12</v>
      </c>
      <c r="AV36" s="158"/>
      <c r="AW36" s="121"/>
      <c r="AX36" s="5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</row>
    <row r="37" spans="1:104" ht="12" customHeight="1" thickBot="1" x14ac:dyDescent="0.25">
      <c r="A37" s="14"/>
      <c r="B37" s="16">
        <v>31</v>
      </c>
      <c r="C37" s="46" t="s">
        <v>16</v>
      </c>
      <c r="D37" s="160"/>
      <c r="E37" s="122"/>
      <c r="F37" s="17"/>
      <c r="G37" s="191">
        <f>SUM(AH3)</f>
        <v>0</v>
      </c>
      <c r="H37" s="191"/>
      <c r="I37" s="19"/>
      <c r="J37" s="16">
        <v>31</v>
      </c>
      <c r="K37" s="46" t="s">
        <v>12</v>
      </c>
      <c r="L37" s="160"/>
      <c r="M37" s="122"/>
      <c r="N37" s="17"/>
      <c r="O37" s="18"/>
      <c r="P37" s="19"/>
      <c r="Q37" s="19"/>
      <c r="R37" s="57">
        <v>31</v>
      </c>
      <c r="S37" s="58" t="s">
        <v>15</v>
      </c>
      <c r="T37" s="161"/>
      <c r="U37" s="247"/>
      <c r="V37" s="17"/>
      <c r="W37" s="17"/>
      <c r="X37" s="19"/>
      <c r="Y37" s="19"/>
      <c r="Z37" s="16">
        <v>31</v>
      </c>
      <c r="AA37" s="46" t="s">
        <v>16</v>
      </c>
      <c r="AB37" s="160"/>
      <c r="AC37" s="122"/>
      <c r="AD37" s="16">
        <v>31</v>
      </c>
      <c r="AE37" s="46" t="s">
        <v>17</v>
      </c>
      <c r="AF37" s="160"/>
      <c r="AG37" s="122"/>
      <c r="AH37" s="17"/>
      <c r="AI37" s="18"/>
      <c r="AJ37" s="19"/>
      <c r="AK37" s="19"/>
      <c r="AL37" s="57">
        <v>31</v>
      </c>
      <c r="AM37" s="58" t="s">
        <v>13</v>
      </c>
      <c r="AN37" s="161"/>
      <c r="AO37" s="122"/>
      <c r="AP37" s="17"/>
      <c r="AQ37" s="18"/>
      <c r="AR37" s="19"/>
      <c r="AS37" s="19"/>
      <c r="AT37" s="16">
        <v>31</v>
      </c>
      <c r="AU37" s="46" t="s">
        <v>14</v>
      </c>
      <c r="AV37" s="160"/>
      <c r="AW37" s="122"/>
      <c r="AX37" s="5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</row>
    <row r="38" spans="1:104" s="22" customFormat="1" ht="11.25" customHeight="1" thickBot="1" x14ac:dyDescent="0.3">
      <c r="A38" s="20"/>
      <c r="B38" s="67"/>
      <c r="C38" s="199">
        <f>SUM(D7:D37)</f>
        <v>0</v>
      </c>
      <c r="D38" s="199"/>
      <c r="E38" s="68">
        <f>SUM(E7:E37)</f>
        <v>0</v>
      </c>
      <c r="F38" s="68"/>
      <c r="G38" s="199">
        <f>SUM(H7:H37)</f>
        <v>0</v>
      </c>
      <c r="H38" s="199"/>
      <c r="I38" s="68">
        <f>SUM(I7:I37)</f>
        <v>0</v>
      </c>
      <c r="J38" s="68"/>
      <c r="K38" s="199">
        <f>SUM(L7:L37)</f>
        <v>0</v>
      </c>
      <c r="L38" s="199"/>
      <c r="M38" s="68">
        <f>SUM(M7:M37)</f>
        <v>0</v>
      </c>
      <c r="N38" s="68"/>
      <c r="O38" s="199">
        <f>SUM(P7:P37)</f>
        <v>0</v>
      </c>
      <c r="P38" s="199"/>
      <c r="Q38" s="68">
        <f>SUM(Q7:Q37)</f>
        <v>0</v>
      </c>
      <c r="R38" s="68"/>
      <c r="S38" s="199">
        <f>SUM(T7:T37)</f>
        <v>0</v>
      </c>
      <c r="T38" s="199"/>
      <c r="U38" s="68">
        <f>SUM(U7:U37)</f>
        <v>0</v>
      </c>
      <c r="V38" s="68"/>
      <c r="W38" s="199">
        <f>SUM(X7:X37)</f>
        <v>0</v>
      </c>
      <c r="X38" s="199"/>
      <c r="Y38" s="68">
        <f>SUM(Y7:Y37)</f>
        <v>0</v>
      </c>
      <c r="Z38" s="68"/>
      <c r="AA38" s="199">
        <f>SUM(AB7:AB37)</f>
        <v>0</v>
      </c>
      <c r="AB38" s="199"/>
      <c r="AC38" s="68">
        <f>SUM(AC7:AC37)</f>
        <v>0</v>
      </c>
      <c r="AD38" s="68"/>
      <c r="AE38" s="199">
        <f>SUM(AF7:AF37)</f>
        <v>0</v>
      </c>
      <c r="AF38" s="199"/>
      <c r="AG38" s="68">
        <f>SUM(AG7:AG37)</f>
        <v>0</v>
      </c>
      <c r="AH38" s="68"/>
      <c r="AI38" s="199">
        <f>SUM(AJ7:AJ37)</f>
        <v>0</v>
      </c>
      <c r="AJ38" s="199"/>
      <c r="AK38" s="68">
        <f>SUM(AK7:AK37)</f>
        <v>0</v>
      </c>
      <c r="AL38" s="68"/>
      <c r="AM38" s="199">
        <f>SUM(AN7:AN37)</f>
        <v>0</v>
      </c>
      <c r="AN38" s="199"/>
      <c r="AO38" s="68">
        <f>SUM(AO7:AO37)</f>
        <v>0</v>
      </c>
      <c r="AP38" s="68"/>
      <c r="AQ38" s="199">
        <f>SUM(AR7:AR37)</f>
        <v>0</v>
      </c>
      <c r="AR38" s="199"/>
      <c r="AS38" s="68">
        <f>SUM(AS7:AS37)</f>
        <v>0</v>
      </c>
      <c r="AT38" s="68"/>
      <c r="AU38" s="199">
        <f>SUM(AV7:AV37)</f>
        <v>0</v>
      </c>
      <c r="AV38" s="199"/>
      <c r="AW38" s="68">
        <f>SUM(AW7:AW37)</f>
        <v>0</v>
      </c>
      <c r="AX38" s="21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</row>
    <row r="39" spans="1:104" s="25" customFormat="1" ht="12" customHeight="1" thickBot="1" x14ac:dyDescent="0.25">
      <c r="A39" s="23"/>
      <c r="B39" s="192" t="s">
        <v>18</v>
      </c>
      <c r="C39" s="193"/>
      <c r="D39" s="177">
        <f>SUM(E7:E37)</f>
        <v>0</v>
      </c>
      <c r="E39" s="178"/>
      <c r="F39" s="175" t="s">
        <v>18</v>
      </c>
      <c r="G39" s="176"/>
      <c r="H39" s="177">
        <f>SUM(I7:I35)</f>
        <v>0</v>
      </c>
      <c r="I39" s="178"/>
      <c r="J39" s="175" t="s">
        <v>18</v>
      </c>
      <c r="K39" s="176"/>
      <c r="L39" s="177">
        <f>SUM(M7:M37)</f>
        <v>0</v>
      </c>
      <c r="M39" s="178"/>
      <c r="N39" s="175" t="s">
        <v>18</v>
      </c>
      <c r="O39" s="176"/>
      <c r="P39" s="177">
        <f>SUM(Q7:Q36)</f>
        <v>0</v>
      </c>
      <c r="Q39" s="178"/>
      <c r="R39" s="175" t="s">
        <v>18</v>
      </c>
      <c r="S39" s="176"/>
      <c r="T39" s="177">
        <f>SUM(U7:U37)</f>
        <v>0</v>
      </c>
      <c r="U39" s="178"/>
      <c r="V39" s="175" t="s">
        <v>18</v>
      </c>
      <c r="W39" s="176"/>
      <c r="X39" s="177">
        <f>SUM(Y7:Y37)</f>
        <v>0</v>
      </c>
      <c r="Y39" s="178"/>
      <c r="Z39" s="175" t="s">
        <v>18</v>
      </c>
      <c r="AA39" s="176"/>
      <c r="AB39" s="177">
        <f>SUM(AC7:AC37)</f>
        <v>0</v>
      </c>
      <c r="AC39" s="178"/>
      <c r="AD39" s="175" t="s">
        <v>18</v>
      </c>
      <c r="AE39" s="176"/>
      <c r="AF39" s="177">
        <f>SUM(AG7:AG37)</f>
        <v>0</v>
      </c>
      <c r="AG39" s="178"/>
      <c r="AH39" s="175" t="s">
        <v>18</v>
      </c>
      <c r="AI39" s="176"/>
      <c r="AJ39" s="177">
        <f>SUM(AK7:AK37)</f>
        <v>0</v>
      </c>
      <c r="AK39" s="178"/>
      <c r="AL39" s="175" t="s">
        <v>18</v>
      </c>
      <c r="AM39" s="176"/>
      <c r="AN39" s="177">
        <f>SUM(AO7:AO37)</f>
        <v>0</v>
      </c>
      <c r="AO39" s="178"/>
      <c r="AP39" s="175" t="s">
        <v>18</v>
      </c>
      <c r="AQ39" s="176"/>
      <c r="AR39" s="177">
        <f>SUM(AS7:AS37)</f>
        <v>0</v>
      </c>
      <c r="AS39" s="178"/>
      <c r="AT39" s="175" t="s">
        <v>18</v>
      </c>
      <c r="AU39" s="176"/>
      <c r="AV39" s="177">
        <f>SUM(AW7:AW37)</f>
        <v>0</v>
      </c>
      <c r="AW39" s="178"/>
      <c r="AX39" s="24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</row>
    <row r="40" spans="1:104" ht="9" customHeight="1" thickBot="1" x14ac:dyDescent="0.3">
      <c r="A40" s="26"/>
      <c r="B40" s="124"/>
      <c r="C40" s="125"/>
      <c r="D40" s="208">
        <f>(22*5.6)</f>
        <v>123.19999999999999</v>
      </c>
      <c r="E40" s="208"/>
      <c r="F40" s="124"/>
      <c r="G40" s="125"/>
      <c r="H40" s="208">
        <f>(20*5.6)</f>
        <v>112</v>
      </c>
      <c r="I40" s="208"/>
      <c r="J40" s="124"/>
      <c r="K40" s="125"/>
      <c r="L40" s="208">
        <f>(22*5.6)</f>
        <v>123.19999999999999</v>
      </c>
      <c r="M40" s="208"/>
      <c r="N40" s="124"/>
      <c r="O40" s="125"/>
      <c r="P40" s="208">
        <f>(22*5.6)</f>
        <v>123.19999999999999</v>
      </c>
      <c r="Q40" s="208"/>
      <c r="R40" s="124"/>
      <c r="S40" s="125"/>
      <c r="T40" s="208">
        <f>(18*5.6)</f>
        <v>100.8</v>
      </c>
      <c r="U40" s="208"/>
      <c r="V40" s="124"/>
      <c r="W40" s="125"/>
      <c r="X40" s="208">
        <f>(21*5.6)</f>
        <v>117.6</v>
      </c>
      <c r="Y40" s="208"/>
      <c r="Z40" s="124"/>
      <c r="AA40" s="125"/>
      <c r="AB40" s="208">
        <f>(22*5.6)</f>
        <v>123.19999999999999</v>
      </c>
      <c r="AC40" s="208"/>
      <c r="AD40" s="124"/>
      <c r="AE40" s="125"/>
      <c r="AF40" s="208">
        <f>(20*5.6)</f>
        <v>112</v>
      </c>
      <c r="AG40" s="208"/>
      <c r="AH40" s="124"/>
      <c r="AI40" s="125"/>
      <c r="AJ40" s="208">
        <f>(22*5.6)</f>
        <v>123.19999999999999</v>
      </c>
      <c r="AK40" s="208"/>
      <c r="AL40" s="124"/>
      <c r="AM40" s="125"/>
      <c r="AN40" s="208">
        <f>(22*5.6)</f>
        <v>123.19999999999999</v>
      </c>
      <c r="AO40" s="208"/>
      <c r="AP40" s="124"/>
      <c r="AQ40" s="125"/>
      <c r="AR40" s="208">
        <f>(20*5.6)</f>
        <v>112</v>
      </c>
      <c r="AS40" s="208"/>
      <c r="AT40" s="124"/>
      <c r="AU40" s="125"/>
      <c r="AV40" s="208">
        <f>(22*5.6)</f>
        <v>123.19999999999999</v>
      </c>
      <c r="AW40" s="208"/>
      <c r="AX40" s="5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</row>
    <row r="41" spans="1:104" ht="12" customHeight="1" thickBot="1" x14ac:dyDescent="0.3">
      <c r="A41" s="26"/>
      <c r="B41" s="187" t="s">
        <v>19</v>
      </c>
      <c r="C41" s="188"/>
      <c r="D41" s="209">
        <v>0</v>
      </c>
      <c r="E41" s="210"/>
      <c r="F41" s="187" t="s">
        <v>19</v>
      </c>
      <c r="G41" s="188"/>
      <c r="H41" s="209">
        <v>0</v>
      </c>
      <c r="I41" s="210"/>
      <c r="J41" s="187" t="s">
        <v>19</v>
      </c>
      <c r="K41" s="188"/>
      <c r="L41" s="209">
        <v>0</v>
      </c>
      <c r="M41" s="210"/>
      <c r="N41" s="187" t="s">
        <v>19</v>
      </c>
      <c r="O41" s="188"/>
      <c r="P41" s="209">
        <v>0</v>
      </c>
      <c r="Q41" s="210"/>
      <c r="R41" s="187" t="s">
        <v>19</v>
      </c>
      <c r="S41" s="188"/>
      <c r="T41" s="209">
        <v>0</v>
      </c>
      <c r="U41" s="210"/>
      <c r="V41" s="187" t="s">
        <v>19</v>
      </c>
      <c r="W41" s="188"/>
      <c r="X41" s="209">
        <v>0</v>
      </c>
      <c r="Y41" s="210"/>
      <c r="Z41" s="187" t="s">
        <v>19</v>
      </c>
      <c r="AA41" s="188"/>
      <c r="AB41" s="209">
        <v>0</v>
      </c>
      <c r="AC41" s="210"/>
      <c r="AD41" s="187" t="s">
        <v>19</v>
      </c>
      <c r="AE41" s="188"/>
      <c r="AF41" s="209">
        <v>0</v>
      </c>
      <c r="AG41" s="210"/>
      <c r="AH41" s="187" t="s">
        <v>19</v>
      </c>
      <c r="AI41" s="188"/>
      <c r="AJ41" s="209">
        <v>0</v>
      </c>
      <c r="AK41" s="210"/>
      <c r="AL41" s="187" t="s">
        <v>19</v>
      </c>
      <c r="AM41" s="188"/>
      <c r="AN41" s="209">
        <v>0</v>
      </c>
      <c r="AO41" s="210"/>
      <c r="AP41" s="187" t="s">
        <v>19</v>
      </c>
      <c r="AQ41" s="188"/>
      <c r="AR41" s="209">
        <v>0</v>
      </c>
      <c r="AS41" s="210"/>
      <c r="AT41" s="187" t="s">
        <v>19</v>
      </c>
      <c r="AU41" s="188"/>
      <c r="AV41" s="209">
        <v>0</v>
      </c>
      <c r="AW41" s="210"/>
      <c r="AX41" s="5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</row>
    <row r="42" spans="1:104" ht="9" customHeight="1" thickBot="1" x14ac:dyDescent="0.3">
      <c r="A42" s="4"/>
      <c r="B42" s="189"/>
      <c r="C42" s="189"/>
      <c r="D42" s="190">
        <f>SUM(D41*0.766)</f>
        <v>0</v>
      </c>
      <c r="E42" s="190"/>
      <c r="F42" s="189"/>
      <c r="G42" s="189"/>
      <c r="H42" s="190">
        <f>SUM(H41*0.766)</f>
        <v>0</v>
      </c>
      <c r="I42" s="190"/>
      <c r="J42" s="189"/>
      <c r="K42" s="189"/>
      <c r="L42" s="190">
        <f>SUM(L41*0.766)</f>
        <v>0</v>
      </c>
      <c r="M42" s="190"/>
      <c r="N42" s="189"/>
      <c r="O42" s="189"/>
      <c r="P42" s="190">
        <f>SUM(P41*0.766)</f>
        <v>0</v>
      </c>
      <c r="Q42" s="190"/>
      <c r="R42" s="189"/>
      <c r="S42" s="189"/>
      <c r="T42" s="190">
        <f>SUM(T41*0.766)</f>
        <v>0</v>
      </c>
      <c r="U42" s="190"/>
      <c r="V42" s="189"/>
      <c r="W42" s="189"/>
      <c r="X42" s="190">
        <f>SUM(X41*0.766)</f>
        <v>0</v>
      </c>
      <c r="Y42" s="190"/>
      <c r="Z42" s="189"/>
      <c r="AA42" s="189"/>
      <c r="AB42" s="190">
        <f>SUM(AB41*0.766)</f>
        <v>0</v>
      </c>
      <c r="AC42" s="190"/>
      <c r="AD42" s="189"/>
      <c r="AE42" s="189"/>
      <c r="AF42" s="190">
        <f>SUM(AF41*0.766)</f>
        <v>0</v>
      </c>
      <c r="AG42" s="190"/>
      <c r="AH42" s="189"/>
      <c r="AI42" s="189"/>
      <c r="AJ42" s="190">
        <f>SUM(AJ41*0.766)</f>
        <v>0</v>
      </c>
      <c r="AK42" s="190"/>
      <c r="AL42" s="189"/>
      <c r="AM42" s="189"/>
      <c r="AN42" s="190">
        <f>SUM(AN41*0.766)</f>
        <v>0</v>
      </c>
      <c r="AO42" s="190"/>
      <c r="AP42" s="189"/>
      <c r="AQ42" s="189"/>
      <c r="AR42" s="190">
        <f>SUM(AR41*0.766)</f>
        <v>0</v>
      </c>
      <c r="AS42" s="190"/>
      <c r="AT42" s="189"/>
      <c r="AU42" s="189"/>
      <c r="AV42" s="190">
        <f>SUM(AV41*0.766)</f>
        <v>0</v>
      </c>
      <c r="AW42" s="190"/>
      <c r="AX42" s="5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</row>
    <row r="43" spans="1:104" s="25" customFormat="1" ht="12" customHeight="1" thickBot="1" x14ac:dyDescent="0.25">
      <c r="A43" s="27"/>
      <c r="B43" s="192" t="s">
        <v>20</v>
      </c>
      <c r="C43" s="193"/>
      <c r="D43" s="211">
        <f>SUM(C38)</f>
        <v>0</v>
      </c>
      <c r="E43" s="212"/>
      <c r="F43" s="192" t="s">
        <v>20</v>
      </c>
      <c r="G43" s="193"/>
      <c r="H43" s="211">
        <f>SUM(G38)</f>
        <v>0</v>
      </c>
      <c r="I43" s="212"/>
      <c r="J43" s="192" t="s">
        <v>20</v>
      </c>
      <c r="K43" s="193"/>
      <c r="L43" s="211">
        <f>SUM(K38)</f>
        <v>0</v>
      </c>
      <c r="M43" s="212"/>
      <c r="N43" s="192" t="s">
        <v>20</v>
      </c>
      <c r="O43" s="193"/>
      <c r="P43" s="211">
        <f>SUM(O38)</f>
        <v>0</v>
      </c>
      <c r="Q43" s="212"/>
      <c r="R43" s="192" t="s">
        <v>20</v>
      </c>
      <c r="S43" s="193"/>
      <c r="T43" s="211">
        <f>SUM(S38)</f>
        <v>0</v>
      </c>
      <c r="U43" s="212"/>
      <c r="V43" s="192" t="s">
        <v>20</v>
      </c>
      <c r="W43" s="193"/>
      <c r="X43" s="211">
        <f>SUM(W38)</f>
        <v>0</v>
      </c>
      <c r="Y43" s="212"/>
      <c r="Z43" s="192" t="s">
        <v>20</v>
      </c>
      <c r="AA43" s="193"/>
      <c r="AB43" s="211">
        <f>SUM(AA38)</f>
        <v>0</v>
      </c>
      <c r="AC43" s="212"/>
      <c r="AD43" s="192" t="s">
        <v>20</v>
      </c>
      <c r="AE43" s="193"/>
      <c r="AF43" s="211">
        <f>SUM(AE38)</f>
        <v>0</v>
      </c>
      <c r="AG43" s="212"/>
      <c r="AH43" s="192" t="s">
        <v>20</v>
      </c>
      <c r="AI43" s="193"/>
      <c r="AJ43" s="211">
        <f>SUM(AI38)</f>
        <v>0</v>
      </c>
      <c r="AK43" s="212"/>
      <c r="AL43" s="192" t="s">
        <v>20</v>
      </c>
      <c r="AM43" s="193"/>
      <c r="AN43" s="211">
        <f>SUM(AM38)</f>
        <v>0</v>
      </c>
      <c r="AO43" s="212"/>
      <c r="AP43" s="192" t="s">
        <v>20</v>
      </c>
      <c r="AQ43" s="193"/>
      <c r="AR43" s="211">
        <f>SUM(AQ38)</f>
        <v>0</v>
      </c>
      <c r="AS43" s="212"/>
      <c r="AT43" s="192" t="s">
        <v>20</v>
      </c>
      <c r="AU43" s="193"/>
      <c r="AV43" s="211">
        <f>SUM(AU38)</f>
        <v>0</v>
      </c>
      <c r="AW43" s="212"/>
      <c r="AX43" s="24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</row>
    <row r="44" spans="1:104" s="81" customFormat="1" ht="9" customHeight="1" thickBot="1" x14ac:dyDescent="0.25">
      <c r="A44" s="80"/>
      <c r="B44" s="213"/>
      <c r="C44" s="213"/>
      <c r="D44" s="213">
        <f>SUM(D39,D43)</f>
        <v>0</v>
      </c>
      <c r="E44" s="213"/>
      <c r="F44" s="213"/>
      <c r="G44" s="213"/>
      <c r="H44" s="190">
        <f>SUM(H43,D44,H39)</f>
        <v>0</v>
      </c>
      <c r="I44" s="190"/>
      <c r="J44" s="213"/>
      <c r="K44" s="213"/>
      <c r="L44" s="190">
        <f>SUM(L43,H44,L39)</f>
        <v>0</v>
      </c>
      <c r="M44" s="190"/>
      <c r="N44" s="213"/>
      <c r="O44" s="213"/>
      <c r="P44" s="190">
        <f>SUM(P43,L44,P39)</f>
        <v>0</v>
      </c>
      <c r="Q44" s="190"/>
      <c r="R44" s="213"/>
      <c r="S44" s="213"/>
      <c r="T44" s="190">
        <f>SUM(T43,P44,T39)</f>
        <v>0</v>
      </c>
      <c r="U44" s="190"/>
      <c r="V44" s="213"/>
      <c r="W44" s="213"/>
      <c r="X44" s="190">
        <f>SUM(X43,T44,X39)</f>
        <v>0</v>
      </c>
      <c r="Y44" s="190"/>
      <c r="Z44" s="213"/>
      <c r="AA44" s="213"/>
      <c r="AB44" s="190">
        <f>SUM(AB43,X44,AB39)</f>
        <v>0</v>
      </c>
      <c r="AC44" s="190"/>
      <c r="AD44" s="213"/>
      <c r="AE44" s="213"/>
      <c r="AF44" s="190">
        <f>SUM(AF43,AB44,AF39)</f>
        <v>0</v>
      </c>
      <c r="AG44" s="190"/>
      <c r="AH44" s="213"/>
      <c r="AI44" s="213"/>
      <c r="AJ44" s="190">
        <f>SUM(AJ43,AF44,AJ39)</f>
        <v>0</v>
      </c>
      <c r="AK44" s="190"/>
      <c r="AL44" s="213"/>
      <c r="AM44" s="213"/>
      <c r="AN44" s="190">
        <f>SUM(AN43,AJ44,AN39)</f>
        <v>0</v>
      </c>
      <c r="AO44" s="190"/>
      <c r="AP44" s="213"/>
      <c r="AQ44" s="213"/>
      <c r="AR44" s="190">
        <f>SUM(AR43,AN44,AR39)</f>
        <v>0</v>
      </c>
      <c r="AS44" s="190"/>
      <c r="AT44" s="213"/>
      <c r="AU44" s="213"/>
      <c r="AV44" s="190">
        <f>SUM(AV43,AR44,AV39)</f>
        <v>0</v>
      </c>
      <c r="AW44" s="190"/>
      <c r="AX44" s="69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</row>
    <row r="45" spans="1:104" s="29" customFormat="1" ht="9.75" customHeight="1" x14ac:dyDescent="0.25">
      <c r="A45" s="65"/>
      <c r="B45" s="66"/>
      <c r="C45" s="70"/>
      <c r="D45" s="218">
        <f>SUM(X2)</f>
        <v>0</v>
      </c>
      <c r="E45" s="218"/>
      <c r="F45" s="71"/>
      <c r="G45" s="70"/>
      <c r="H45" s="218">
        <f>SUM(X2)*2</f>
        <v>0</v>
      </c>
      <c r="I45" s="218"/>
      <c r="J45" s="71"/>
      <c r="K45" s="70"/>
      <c r="L45" s="218">
        <f>SUM(X2)*3</f>
        <v>0</v>
      </c>
      <c r="M45" s="218"/>
      <c r="N45" s="71"/>
      <c r="O45" s="70"/>
      <c r="P45" s="218">
        <f>SUM(X2)*4</f>
        <v>0</v>
      </c>
      <c r="Q45" s="218"/>
      <c r="R45" s="71"/>
      <c r="S45" s="70"/>
      <c r="T45" s="218">
        <f>SUM(X2)*5</f>
        <v>0</v>
      </c>
      <c r="U45" s="218"/>
      <c r="V45" s="71"/>
      <c r="W45" s="70"/>
      <c r="X45" s="218">
        <f>SUM(X2)*6</f>
        <v>0</v>
      </c>
      <c r="Y45" s="218"/>
      <c r="Z45" s="71"/>
      <c r="AA45" s="70"/>
      <c r="AB45" s="218">
        <f>SUM(X2)*7</f>
        <v>0</v>
      </c>
      <c r="AC45" s="218"/>
      <c r="AD45" s="71"/>
      <c r="AE45" s="70"/>
      <c r="AF45" s="218">
        <f>SUM(X2)*8</f>
        <v>0</v>
      </c>
      <c r="AG45" s="218"/>
      <c r="AH45" s="71"/>
      <c r="AI45" s="70"/>
      <c r="AJ45" s="218">
        <f>SUM(X2)*9</f>
        <v>0</v>
      </c>
      <c r="AK45" s="218"/>
      <c r="AL45" s="71"/>
      <c r="AM45" s="70"/>
      <c r="AN45" s="218">
        <f>SUM(X2)*10</f>
        <v>0</v>
      </c>
      <c r="AO45" s="218"/>
      <c r="AP45" s="71"/>
      <c r="AQ45" s="70"/>
      <c r="AR45" s="218">
        <f>SUM(X2)*11</f>
        <v>0</v>
      </c>
      <c r="AS45" s="218"/>
      <c r="AT45" s="71"/>
      <c r="AU45" s="70"/>
      <c r="AV45" s="218">
        <f>SUM(X2)*12</f>
        <v>0</v>
      </c>
      <c r="AW45" s="218"/>
      <c r="AX45" s="28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</row>
    <row r="46" spans="1:104" ht="12" customHeight="1" x14ac:dyDescent="0.2">
      <c r="A46" s="235" t="s">
        <v>38</v>
      </c>
      <c r="B46" s="236"/>
      <c r="C46" s="237"/>
      <c r="D46" s="216">
        <f>SUM(D39,D43-D40)</f>
        <v>-123.19999999999999</v>
      </c>
      <c r="E46" s="217"/>
      <c r="F46" s="221" t="s">
        <v>21</v>
      </c>
      <c r="G46" s="222"/>
      <c r="H46" s="216">
        <f>SUM(D46,H39,H43-H40)</f>
        <v>-235.2</v>
      </c>
      <c r="I46" s="217"/>
      <c r="J46" s="214"/>
      <c r="K46" s="215"/>
      <c r="L46" s="216">
        <f>SUM(H46,L39,L43-L40)</f>
        <v>-358.4</v>
      </c>
      <c r="M46" s="217"/>
      <c r="N46" s="214"/>
      <c r="O46" s="215"/>
      <c r="P46" s="216">
        <f>SUM(L46,P39,P43-P40)</f>
        <v>-481.59999999999997</v>
      </c>
      <c r="Q46" s="217"/>
      <c r="R46" s="214"/>
      <c r="S46" s="215"/>
      <c r="T46" s="216">
        <f>SUM(P46,T39,T43-T40)</f>
        <v>-582.4</v>
      </c>
      <c r="U46" s="217"/>
      <c r="V46" s="214"/>
      <c r="W46" s="215"/>
      <c r="X46" s="216">
        <f>SUM(T46,X39,X43-X40)</f>
        <v>-700</v>
      </c>
      <c r="Y46" s="217"/>
      <c r="Z46" s="214"/>
      <c r="AA46" s="215"/>
      <c r="AB46" s="216">
        <f>SUM(X46,AB39,AB43-AB40)</f>
        <v>-823.2</v>
      </c>
      <c r="AC46" s="217"/>
      <c r="AD46" s="214"/>
      <c r="AE46" s="215"/>
      <c r="AF46" s="216">
        <f>SUM(AB46,AF39,AF43-AF40)</f>
        <v>-935.2</v>
      </c>
      <c r="AG46" s="217"/>
      <c r="AH46" s="214"/>
      <c r="AI46" s="215"/>
      <c r="AJ46" s="216">
        <f>SUM(AF46,AJ39,AJ43-AJ40)</f>
        <v>-1058.4000000000001</v>
      </c>
      <c r="AK46" s="217"/>
      <c r="AL46" s="214"/>
      <c r="AM46" s="215"/>
      <c r="AN46" s="216">
        <f>SUM(AJ46,AN39,AN43-AN40)</f>
        <v>-1181.6000000000001</v>
      </c>
      <c r="AO46" s="217"/>
      <c r="AP46" s="214"/>
      <c r="AQ46" s="215"/>
      <c r="AR46" s="216">
        <f>SUM(AN46,AR39,AR43-AR40)</f>
        <v>-1293.6000000000001</v>
      </c>
      <c r="AS46" s="217"/>
      <c r="AT46" s="214"/>
      <c r="AU46" s="215"/>
      <c r="AV46" s="216">
        <f>SUM(AR46,AV39,AV43-AV40)</f>
        <v>-1416.8000000000002</v>
      </c>
      <c r="AW46" s="217"/>
      <c r="AX46" s="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</row>
    <row r="47" spans="1:104" ht="8.25" customHeight="1" x14ac:dyDescent="0.2">
      <c r="A47" s="126"/>
      <c r="B47" s="127"/>
      <c r="C47" s="127"/>
      <c r="D47" s="219"/>
      <c r="E47" s="219"/>
      <c r="F47" s="42"/>
      <c r="G47" s="43"/>
      <c r="H47" s="72"/>
      <c r="I47" s="72">
        <f>SUM(I69)</f>
        <v>0</v>
      </c>
      <c r="J47" s="72"/>
      <c r="K47" s="72"/>
      <c r="L47" s="72"/>
      <c r="M47" s="72">
        <f>SUM(M69)</f>
        <v>0</v>
      </c>
      <c r="N47" s="72"/>
      <c r="O47" s="72"/>
      <c r="P47" s="72"/>
      <c r="Q47" s="72">
        <f>SUM(Q69)</f>
        <v>0</v>
      </c>
      <c r="R47" s="72"/>
      <c r="S47" s="72"/>
      <c r="T47" s="72"/>
      <c r="U47" s="72">
        <f>SUM(U69)</f>
        <v>0</v>
      </c>
      <c r="V47" s="72"/>
      <c r="W47" s="72"/>
      <c r="X47" s="72"/>
      <c r="Y47" s="72">
        <f>SUM(Y69)</f>
        <v>0</v>
      </c>
      <c r="Z47" s="72"/>
      <c r="AA47" s="72"/>
      <c r="AB47" s="72"/>
      <c r="AC47" s="72">
        <f>SUM(AC69)</f>
        <v>0</v>
      </c>
      <c r="AD47" s="72"/>
      <c r="AE47" s="72"/>
      <c r="AF47" s="72"/>
      <c r="AG47" s="72">
        <f>SUM(AG69)</f>
        <v>0</v>
      </c>
      <c r="AH47" s="72"/>
      <c r="AI47" s="72"/>
      <c r="AJ47" s="72"/>
      <c r="AK47" s="72">
        <f>SUM(AK69)</f>
        <v>0</v>
      </c>
      <c r="AL47" s="72"/>
      <c r="AM47" s="72"/>
      <c r="AN47" s="72"/>
      <c r="AO47" s="72">
        <f>SUM(AO69)</f>
        <v>0</v>
      </c>
      <c r="AP47" s="72"/>
      <c r="AQ47" s="72"/>
      <c r="AR47" s="72"/>
      <c r="AS47" s="72">
        <f>SUM(AS69)</f>
        <v>0</v>
      </c>
      <c r="AT47" s="72"/>
      <c r="AU47" s="72"/>
      <c r="AV47" s="72"/>
      <c r="AW47" s="72">
        <f>SUM(AW69)</f>
        <v>0</v>
      </c>
      <c r="AX47" s="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</row>
    <row r="48" spans="1:104" s="32" customFormat="1" ht="12" customHeight="1" x14ac:dyDescent="0.15">
      <c r="A48" s="235" t="s">
        <v>39</v>
      </c>
      <c r="B48" s="236"/>
      <c r="C48" s="237"/>
      <c r="D48" s="220">
        <f>SUM(D46)/7</f>
        <v>-17.599999999999998</v>
      </c>
      <c r="E48" s="220"/>
      <c r="F48" s="221"/>
      <c r="G48" s="222"/>
      <c r="H48" s="216">
        <f>SUM(H46)/7</f>
        <v>-33.6</v>
      </c>
      <c r="I48" s="217"/>
      <c r="J48" s="221"/>
      <c r="K48" s="222"/>
      <c r="L48" s="216">
        <f>SUM(L46)/7</f>
        <v>-51.199999999999996</v>
      </c>
      <c r="M48" s="217"/>
      <c r="N48" s="221"/>
      <c r="O48" s="222"/>
      <c r="P48" s="216">
        <f>SUM(P46)/7</f>
        <v>-68.8</v>
      </c>
      <c r="Q48" s="217"/>
      <c r="R48" s="221"/>
      <c r="S48" s="222"/>
      <c r="T48" s="216">
        <f>SUM(T46)/7</f>
        <v>-83.2</v>
      </c>
      <c r="U48" s="217"/>
      <c r="V48" s="221"/>
      <c r="W48" s="222"/>
      <c r="X48" s="216">
        <f>SUM(X46)/7</f>
        <v>-100</v>
      </c>
      <c r="Y48" s="217"/>
      <c r="Z48" s="221"/>
      <c r="AA48" s="222"/>
      <c r="AB48" s="216">
        <f>SUM(AB46)/7</f>
        <v>-117.60000000000001</v>
      </c>
      <c r="AC48" s="217"/>
      <c r="AD48" s="221"/>
      <c r="AE48" s="222"/>
      <c r="AF48" s="216">
        <f>SUM(AF46)/7</f>
        <v>-133.6</v>
      </c>
      <c r="AG48" s="217"/>
      <c r="AH48" s="221"/>
      <c r="AI48" s="222"/>
      <c r="AJ48" s="216">
        <f>SUM(AJ46)/7</f>
        <v>-151.20000000000002</v>
      </c>
      <c r="AK48" s="217"/>
      <c r="AL48" s="221"/>
      <c r="AM48" s="222"/>
      <c r="AN48" s="216">
        <f>SUM(AN46)/7</f>
        <v>-168.8</v>
      </c>
      <c r="AO48" s="217"/>
      <c r="AP48" s="221"/>
      <c r="AQ48" s="222"/>
      <c r="AR48" s="216">
        <f>SUM(AR46)/7</f>
        <v>-184.8</v>
      </c>
      <c r="AS48" s="217"/>
      <c r="AT48" s="221"/>
      <c r="AU48" s="222"/>
      <c r="AV48" s="216">
        <f>SUM(AV46)/7</f>
        <v>-202.40000000000003</v>
      </c>
      <c r="AW48" s="217"/>
      <c r="AX48" s="31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</row>
    <row r="49" spans="1:104" ht="9.75" customHeight="1" thickBot="1" x14ac:dyDescent="0.25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33"/>
      <c r="AE49" s="34"/>
      <c r="AF49" s="34"/>
      <c r="AG49" s="33"/>
      <c r="AH49" s="33"/>
      <c r="AI49" s="34"/>
      <c r="AJ49" s="34"/>
      <c r="AK49" s="33"/>
      <c r="AL49" s="33"/>
      <c r="AM49" s="34"/>
      <c r="AN49" s="34"/>
      <c r="AO49" s="33"/>
      <c r="AP49" s="33"/>
      <c r="AQ49" s="34"/>
      <c r="AR49" s="34"/>
      <c r="AS49" s="33"/>
      <c r="AT49" s="33"/>
      <c r="AU49" s="34"/>
      <c r="AV49" s="179"/>
      <c r="AW49" s="179"/>
      <c r="AX49" s="35"/>
      <c r="AY49" s="38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</row>
    <row r="50" spans="1:104" ht="12" customHeight="1" thickBot="1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3"/>
      <c r="AE50" s="74"/>
      <c r="AF50" s="74"/>
      <c r="AG50" s="73"/>
      <c r="AH50" s="73"/>
      <c r="AI50" s="74"/>
      <c r="AJ50" s="74"/>
      <c r="AK50" s="73"/>
      <c r="AL50" s="73"/>
      <c r="AM50" s="74"/>
      <c r="AN50" s="74"/>
      <c r="AO50" s="73"/>
      <c r="AP50" s="73"/>
      <c r="AQ50" s="74"/>
      <c r="AR50" s="74"/>
      <c r="AS50" s="73"/>
      <c r="AT50" s="73"/>
      <c r="AU50" s="74"/>
      <c r="AV50" s="74"/>
      <c r="AW50" s="74"/>
      <c r="AX50" s="37"/>
      <c r="AY50" s="38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</row>
    <row r="51" spans="1:104" ht="12" customHeight="1" x14ac:dyDescent="0.25">
      <c r="A51" s="138"/>
      <c r="B51" s="174" t="s">
        <v>64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39"/>
      <c r="O51" s="139"/>
      <c r="P51" s="140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84"/>
      <c r="AY51" s="38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</row>
    <row r="52" spans="1:104" ht="12" customHeight="1" thickBot="1" x14ac:dyDescent="0.3">
      <c r="A52" s="141"/>
      <c r="B52" s="142" t="s">
        <v>47</v>
      </c>
      <c r="C52" s="142"/>
      <c r="D52" s="142"/>
      <c r="E52" s="142"/>
      <c r="F52" s="142" t="s">
        <v>48</v>
      </c>
      <c r="G52" s="142"/>
      <c r="H52" s="142"/>
      <c r="I52" s="142"/>
      <c r="J52" s="142" t="s">
        <v>49</v>
      </c>
      <c r="K52" s="142"/>
      <c r="L52" s="142"/>
      <c r="M52" s="142"/>
      <c r="N52" s="142" t="s">
        <v>50</v>
      </c>
      <c r="O52" s="142"/>
      <c r="P52" s="142"/>
      <c r="Q52" s="142"/>
      <c r="R52" s="142" t="s">
        <v>51</v>
      </c>
      <c r="S52" s="142"/>
      <c r="T52" s="142"/>
      <c r="U52" s="142"/>
      <c r="V52" s="142" t="s">
        <v>52</v>
      </c>
      <c r="W52" s="142"/>
      <c r="X52" s="142"/>
      <c r="Y52" s="142"/>
      <c r="Z52" s="142" t="s">
        <v>53</v>
      </c>
      <c r="AA52" s="142"/>
      <c r="AB52" s="142"/>
      <c r="AC52" s="142"/>
      <c r="AD52" s="142" t="s">
        <v>54</v>
      </c>
      <c r="AE52" s="142"/>
      <c r="AF52" s="142"/>
      <c r="AG52" s="142"/>
      <c r="AH52" s="142" t="s">
        <v>55</v>
      </c>
      <c r="AI52" s="142"/>
      <c r="AJ52" s="142"/>
      <c r="AK52" s="142"/>
      <c r="AL52" s="142" t="s">
        <v>56</v>
      </c>
      <c r="AM52" s="142"/>
      <c r="AN52" s="142"/>
      <c r="AO52" s="142"/>
      <c r="AP52" s="142" t="s">
        <v>57</v>
      </c>
      <c r="AQ52" s="142"/>
      <c r="AR52" s="142"/>
      <c r="AS52" s="142"/>
      <c r="AT52" s="142" t="s">
        <v>58</v>
      </c>
      <c r="AU52" s="142"/>
      <c r="AV52" s="142"/>
      <c r="AW52" s="142"/>
      <c r="AX52" s="85"/>
      <c r="AY52" s="156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</row>
    <row r="53" spans="1:104" ht="12" customHeight="1" thickBot="1" x14ac:dyDescent="0.25">
      <c r="A53" s="143"/>
      <c r="B53" s="169">
        <f>SUM(D39,D42)</f>
        <v>0</v>
      </c>
      <c r="C53" s="170"/>
      <c r="D53" s="170"/>
      <c r="E53" s="171"/>
      <c r="F53" s="169">
        <f>SUM(H39,H42)</f>
        <v>0</v>
      </c>
      <c r="G53" s="170"/>
      <c r="H53" s="170"/>
      <c r="I53" s="171"/>
      <c r="J53" s="169">
        <f>SUM(L39,L42)</f>
        <v>0</v>
      </c>
      <c r="K53" s="170"/>
      <c r="L53" s="170"/>
      <c r="M53" s="171"/>
      <c r="N53" s="169">
        <f>SUM(P39,P42)</f>
        <v>0</v>
      </c>
      <c r="O53" s="170"/>
      <c r="P53" s="170"/>
      <c r="Q53" s="171"/>
      <c r="R53" s="169">
        <f>SUM(T39,T42)</f>
        <v>0</v>
      </c>
      <c r="S53" s="170"/>
      <c r="T53" s="170"/>
      <c r="U53" s="171"/>
      <c r="V53" s="169">
        <f>SUM(X39,X42)</f>
        <v>0</v>
      </c>
      <c r="W53" s="170"/>
      <c r="X53" s="170"/>
      <c r="Y53" s="171"/>
      <c r="Z53" s="169">
        <f>SUM(AB39,AB42)</f>
        <v>0</v>
      </c>
      <c r="AA53" s="170"/>
      <c r="AB53" s="170"/>
      <c r="AC53" s="171"/>
      <c r="AD53" s="169">
        <f>SUM(AF39,AF42)</f>
        <v>0</v>
      </c>
      <c r="AE53" s="170"/>
      <c r="AF53" s="170"/>
      <c r="AG53" s="171"/>
      <c r="AH53" s="169">
        <f>SUM(AJ39,AJ42)</f>
        <v>0</v>
      </c>
      <c r="AI53" s="170"/>
      <c r="AJ53" s="170"/>
      <c r="AK53" s="171"/>
      <c r="AL53" s="169">
        <f>SUM(AN39,AN42)</f>
        <v>0</v>
      </c>
      <c r="AM53" s="170"/>
      <c r="AN53" s="170"/>
      <c r="AO53" s="171"/>
      <c r="AP53" s="169">
        <f>SUM(AR39,AR42)</f>
        <v>0</v>
      </c>
      <c r="AQ53" s="170"/>
      <c r="AR53" s="170"/>
      <c r="AS53" s="171"/>
      <c r="AT53" s="169">
        <f>SUM(AV39,AV42)</f>
        <v>0</v>
      </c>
      <c r="AU53" s="170"/>
      <c r="AV53" s="170"/>
      <c r="AW53" s="171"/>
      <c r="AX53" s="85"/>
      <c r="AY53" s="38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</row>
    <row r="54" spans="1:104" ht="12" customHeight="1" thickBot="1" x14ac:dyDescent="0.25">
      <c r="A54" s="143"/>
      <c r="B54" s="154"/>
      <c r="C54" s="154"/>
      <c r="D54" s="154"/>
      <c r="E54" s="155"/>
      <c r="F54" s="154"/>
      <c r="G54" s="154"/>
      <c r="H54" s="154"/>
      <c r="I54" s="155"/>
      <c r="J54" s="154"/>
      <c r="K54" s="154"/>
      <c r="L54" s="154"/>
      <c r="M54" s="155"/>
      <c r="N54" s="154"/>
      <c r="O54" s="154"/>
      <c r="P54" s="154"/>
      <c r="Q54" s="155"/>
      <c r="R54" s="154"/>
      <c r="S54" s="154"/>
      <c r="T54" s="154"/>
      <c r="U54" s="155"/>
      <c r="V54" s="154"/>
      <c r="W54" s="154"/>
      <c r="X54" s="154"/>
      <c r="Y54" s="155"/>
      <c r="Z54" s="154"/>
      <c r="AA54" s="154"/>
      <c r="AB54" s="154"/>
      <c r="AC54" s="155"/>
      <c r="AD54" s="154"/>
      <c r="AE54" s="154"/>
      <c r="AF54" s="154"/>
      <c r="AG54" s="155"/>
      <c r="AH54" s="154"/>
      <c r="AI54" s="154"/>
      <c r="AJ54" s="154"/>
      <c r="AK54" s="155"/>
      <c r="AL54" s="154"/>
      <c r="AM54" s="154"/>
      <c r="AN54" s="154"/>
      <c r="AO54" s="155"/>
      <c r="AP54" s="154"/>
      <c r="AQ54" s="154"/>
      <c r="AR54" s="154"/>
      <c r="AS54" s="155"/>
      <c r="AT54" s="154"/>
      <c r="AU54" s="154"/>
      <c r="AV54" s="154"/>
      <c r="AW54" s="155"/>
      <c r="AX54" s="85"/>
      <c r="AY54" s="38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</row>
    <row r="55" spans="1:104" ht="12" customHeight="1" thickBot="1" x14ac:dyDescent="0.25">
      <c r="A55" s="143"/>
      <c r="B55" s="238" t="s">
        <v>69</v>
      </c>
      <c r="C55" s="239"/>
      <c r="D55" s="239"/>
      <c r="E55" s="239"/>
      <c r="F55" s="240"/>
      <c r="G55" s="169">
        <f>SUM(H2,-P2)</f>
        <v>1265</v>
      </c>
      <c r="H55" s="170"/>
      <c r="I55" s="171"/>
      <c r="J55" s="154"/>
      <c r="K55" s="154"/>
      <c r="L55" s="154"/>
      <c r="M55" s="155"/>
      <c r="N55" s="238" t="s">
        <v>68</v>
      </c>
      <c r="O55" s="239"/>
      <c r="P55" s="239"/>
      <c r="Q55" s="239"/>
      <c r="R55" s="240"/>
      <c r="S55" s="169">
        <f>SUM(G55-AT55)</f>
        <v>1265</v>
      </c>
      <c r="T55" s="170"/>
      <c r="U55" s="171"/>
      <c r="V55" s="154"/>
      <c r="W55" s="154"/>
      <c r="X55" s="154"/>
      <c r="Y55" s="155"/>
      <c r="Z55" s="154"/>
      <c r="AA55" s="154"/>
      <c r="AB55" s="154"/>
      <c r="AC55" s="155"/>
      <c r="AD55" s="154"/>
      <c r="AE55" s="154"/>
      <c r="AF55" s="154"/>
      <c r="AG55" s="155"/>
      <c r="AH55" s="154"/>
      <c r="AI55" s="154"/>
      <c r="AJ55" s="154"/>
      <c r="AK55" s="172" t="s">
        <v>65</v>
      </c>
      <c r="AL55" s="172"/>
      <c r="AM55" s="172"/>
      <c r="AN55" s="172"/>
      <c r="AO55" s="172"/>
      <c r="AP55" s="172"/>
      <c r="AQ55" s="172"/>
      <c r="AR55" s="172"/>
      <c r="AS55" s="173"/>
      <c r="AT55" s="166">
        <f>SUM(B53:AW53)</f>
        <v>0</v>
      </c>
      <c r="AU55" s="167"/>
      <c r="AV55" s="167"/>
      <c r="AW55" s="168"/>
      <c r="AX55" s="85"/>
      <c r="AY55" s="38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</row>
    <row r="56" spans="1:104" ht="12" customHeight="1" thickBot="1" x14ac:dyDescent="0.25">
      <c r="A56" s="148"/>
      <c r="B56" s="149"/>
      <c r="C56" s="149"/>
      <c r="D56" s="149"/>
      <c r="E56" s="150"/>
      <c r="F56" s="149"/>
      <c r="G56" s="149"/>
      <c r="H56" s="149"/>
      <c r="I56" s="150"/>
      <c r="J56" s="149"/>
      <c r="K56" s="149"/>
      <c r="L56" s="149"/>
      <c r="M56" s="150"/>
      <c r="N56" s="149"/>
      <c r="O56" s="149"/>
      <c r="P56" s="149"/>
      <c r="Q56" s="150"/>
      <c r="R56" s="149"/>
      <c r="S56" s="149"/>
      <c r="T56" s="149"/>
      <c r="U56" s="150"/>
      <c r="V56" s="149"/>
      <c r="W56" s="149"/>
      <c r="X56" s="149"/>
      <c r="Y56" s="150"/>
      <c r="Z56" s="149"/>
      <c r="AA56" s="149"/>
      <c r="AB56" s="149"/>
      <c r="AC56" s="150"/>
      <c r="AD56" s="149"/>
      <c r="AE56" s="149"/>
      <c r="AF56" s="149"/>
      <c r="AG56" s="150"/>
      <c r="AH56" s="149"/>
      <c r="AI56" s="149"/>
      <c r="AJ56" s="149"/>
      <c r="AK56" s="150"/>
      <c r="AL56" s="149"/>
      <c r="AM56" s="149"/>
      <c r="AN56" s="149"/>
      <c r="AO56" s="150"/>
      <c r="AP56" s="149"/>
      <c r="AQ56" s="149"/>
      <c r="AR56" s="149"/>
      <c r="AS56" s="150"/>
      <c r="AT56" s="149"/>
      <c r="AU56" s="149"/>
      <c r="AV56" s="149"/>
      <c r="AW56" s="150"/>
      <c r="AX56" s="151"/>
      <c r="AY56" s="38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</row>
    <row r="57" spans="1:104" ht="12" customHeight="1" thickBot="1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3"/>
      <c r="AE57" s="74"/>
      <c r="AF57" s="74"/>
      <c r="AG57" s="73"/>
      <c r="AH57" s="73"/>
      <c r="AI57" s="74"/>
      <c r="AJ57" s="74"/>
      <c r="AK57" s="73"/>
      <c r="AL57" s="73"/>
      <c r="AM57" s="74"/>
      <c r="AN57" s="74"/>
      <c r="AO57" s="73"/>
      <c r="AP57" s="73"/>
      <c r="AQ57" s="74"/>
      <c r="AR57" s="74"/>
      <c r="AS57" s="73"/>
      <c r="AT57" s="73"/>
      <c r="AU57" s="74"/>
      <c r="AV57" s="74"/>
      <c r="AW57" s="73"/>
      <c r="AX57" s="37"/>
      <c r="AY57" s="38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</row>
    <row r="58" spans="1:104" ht="12" customHeight="1" x14ac:dyDescent="0.25">
      <c r="A58" s="138"/>
      <c r="B58" s="174" t="s">
        <v>46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39"/>
      <c r="O58" s="139"/>
      <c r="P58" s="140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84"/>
      <c r="AY58" s="38"/>
      <c r="AZ58" s="38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</row>
    <row r="59" spans="1:104" ht="12" customHeight="1" thickBot="1" x14ac:dyDescent="0.3">
      <c r="A59" s="141"/>
      <c r="B59" s="142" t="s">
        <v>47</v>
      </c>
      <c r="C59" s="142"/>
      <c r="D59" s="142"/>
      <c r="E59" s="142"/>
      <c r="F59" s="142" t="s">
        <v>48</v>
      </c>
      <c r="G59" s="142"/>
      <c r="H59" s="142"/>
      <c r="I59" s="142"/>
      <c r="J59" s="142" t="s">
        <v>49</v>
      </c>
      <c r="K59" s="142"/>
      <c r="L59" s="142"/>
      <c r="M59" s="142"/>
      <c r="N59" s="142" t="s">
        <v>50</v>
      </c>
      <c r="O59" s="142"/>
      <c r="P59" s="142"/>
      <c r="Q59" s="142"/>
      <c r="R59" s="142" t="s">
        <v>51</v>
      </c>
      <c r="S59" s="142"/>
      <c r="T59" s="142"/>
      <c r="U59" s="142"/>
      <c r="V59" s="142" t="s">
        <v>52</v>
      </c>
      <c r="W59" s="142"/>
      <c r="X59" s="142"/>
      <c r="Y59" s="142"/>
      <c r="Z59" s="142" t="s">
        <v>53</v>
      </c>
      <c r="AA59" s="142"/>
      <c r="AB59" s="142"/>
      <c r="AC59" s="142"/>
      <c r="AD59" s="142" t="s">
        <v>54</v>
      </c>
      <c r="AE59" s="142"/>
      <c r="AF59" s="142"/>
      <c r="AG59" s="142"/>
      <c r="AH59" s="142" t="s">
        <v>55</v>
      </c>
      <c r="AI59" s="142"/>
      <c r="AJ59" s="142"/>
      <c r="AK59" s="142"/>
      <c r="AL59" s="142" t="s">
        <v>56</v>
      </c>
      <c r="AM59" s="142"/>
      <c r="AN59" s="142"/>
      <c r="AO59" s="142"/>
      <c r="AP59" s="142" t="s">
        <v>57</v>
      </c>
      <c r="AQ59" s="142"/>
      <c r="AR59" s="142"/>
      <c r="AS59" s="142"/>
      <c r="AT59" s="142" t="s">
        <v>58</v>
      </c>
      <c r="AU59" s="142"/>
      <c r="AV59" s="142"/>
      <c r="AW59" s="142"/>
      <c r="AX59" s="85"/>
      <c r="AY59" s="38"/>
      <c r="AZ59" s="38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</row>
    <row r="60" spans="1:104" ht="12" customHeight="1" thickBot="1" x14ac:dyDescent="0.25">
      <c r="A60" s="143"/>
      <c r="B60" s="233" t="s">
        <v>59</v>
      </c>
      <c r="C60" s="234"/>
      <c r="D60" s="234"/>
      <c r="E60" s="144">
        <f>SUM(E7,E11,E18,E25,E32)/7.5</f>
        <v>0</v>
      </c>
      <c r="F60" s="233" t="s">
        <v>59</v>
      </c>
      <c r="G60" s="234"/>
      <c r="H60" s="234"/>
      <c r="I60" s="144">
        <f>SUM(I8,I15,I22,I29)/7.5</f>
        <v>0</v>
      </c>
      <c r="J60" s="233" t="s">
        <v>59</v>
      </c>
      <c r="K60" s="234"/>
      <c r="L60" s="234"/>
      <c r="M60" s="144">
        <f>SUM(M35,M28,M21,M14,M7)/7.5</f>
        <v>0</v>
      </c>
      <c r="N60" s="233" t="s">
        <v>59</v>
      </c>
      <c r="O60" s="234"/>
      <c r="P60" s="234"/>
      <c r="Q60" s="144">
        <f>SUM(Q11,Q18,Q19,Q25,Q32)/7.5</f>
        <v>0</v>
      </c>
      <c r="R60" s="233" t="s">
        <v>59</v>
      </c>
      <c r="S60" s="234"/>
      <c r="T60" s="234"/>
      <c r="U60" s="144">
        <f>SUM(U37,U30,U27,U23,U16,U9,U7,U14)/7.5</f>
        <v>0</v>
      </c>
      <c r="V60" s="233" t="s">
        <v>59</v>
      </c>
      <c r="W60" s="234"/>
      <c r="X60" s="234"/>
      <c r="Y60" s="144">
        <f>SUM(Y7,Y13,Y20,Y27,Y34)/7.5</f>
        <v>0</v>
      </c>
      <c r="Z60" s="233" t="s">
        <v>59</v>
      </c>
      <c r="AA60" s="234"/>
      <c r="AB60" s="234"/>
      <c r="AC60" s="144">
        <f>SUM(AC11,AC18,AC20,AC25,AC32)/7.5</f>
        <v>0</v>
      </c>
      <c r="AD60" s="233" t="s">
        <v>59</v>
      </c>
      <c r="AE60" s="234"/>
      <c r="AF60" s="234"/>
      <c r="AG60" s="144">
        <f>SUM(AG29,AG36,AG22,AG15,AG8,AG20)/7.5</f>
        <v>0</v>
      </c>
      <c r="AH60" s="233" t="s">
        <v>59</v>
      </c>
      <c r="AI60" s="234"/>
      <c r="AJ60" s="234"/>
      <c r="AK60" s="144">
        <f>SUM(AO10,AO17,AO24,AO31)/7.5</f>
        <v>0</v>
      </c>
      <c r="AL60" s="233" t="s">
        <v>59</v>
      </c>
      <c r="AM60" s="234"/>
      <c r="AN60" s="234"/>
      <c r="AO60" s="144">
        <f>SUM(AO8,AO15,AO22,AO29)/7.5</f>
        <v>0</v>
      </c>
      <c r="AP60" s="233" t="s">
        <v>59</v>
      </c>
      <c r="AQ60" s="234"/>
      <c r="AR60" s="234"/>
      <c r="AS60" s="144">
        <f>SUM(AS35,AS7,AS14,AS17,AS21,AS28)/7.5</f>
        <v>0</v>
      </c>
      <c r="AT60" s="233" t="s">
        <v>59</v>
      </c>
      <c r="AU60" s="234"/>
      <c r="AV60" s="234"/>
      <c r="AW60" s="145">
        <f>SUM(AW12,AW19,AW26,AW31,AW33)/7.5</f>
        <v>0</v>
      </c>
      <c r="AX60" s="85"/>
      <c r="AY60" s="38"/>
      <c r="AZ60" s="38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</row>
    <row r="61" spans="1:104" ht="12" customHeight="1" thickBot="1" x14ac:dyDescent="0.25">
      <c r="A61" s="143"/>
      <c r="B61" s="146"/>
      <c r="C61" s="146"/>
      <c r="D61" s="146"/>
      <c r="E61" s="147"/>
      <c r="F61" s="146"/>
      <c r="G61" s="146"/>
      <c r="H61" s="146"/>
      <c r="I61" s="147"/>
      <c r="J61" s="146"/>
      <c r="K61" s="146"/>
      <c r="L61" s="146"/>
      <c r="M61" s="147"/>
      <c r="N61" s="146"/>
      <c r="O61" s="146"/>
      <c r="P61" s="146"/>
      <c r="Q61" s="147"/>
      <c r="R61" s="146"/>
      <c r="S61" s="146"/>
      <c r="T61" s="146"/>
      <c r="U61" s="147"/>
      <c r="V61" s="146"/>
      <c r="W61" s="146"/>
      <c r="X61" s="146"/>
      <c r="Y61" s="147"/>
      <c r="Z61" s="146"/>
      <c r="AA61" s="146"/>
      <c r="AB61" s="146"/>
      <c r="AC61" s="147"/>
      <c r="AD61" s="146"/>
      <c r="AE61" s="146"/>
      <c r="AF61" s="146"/>
      <c r="AG61" s="147"/>
      <c r="AH61" s="146"/>
      <c r="AI61" s="146"/>
      <c r="AJ61" s="146"/>
      <c r="AK61" s="147"/>
      <c r="AL61" s="146"/>
      <c r="AM61" s="146"/>
      <c r="AN61" s="146"/>
      <c r="AO61" s="147"/>
      <c r="AP61" s="146"/>
      <c r="AQ61" s="146"/>
      <c r="AR61" s="146"/>
      <c r="AS61" s="147"/>
      <c r="AT61" s="146"/>
      <c r="AU61" s="146"/>
      <c r="AV61" s="146"/>
      <c r="AW61" s="147"/>
      <c r="AX61" s="85"/>
      <c r="AY61" s="38"/>
      <c r="AZ61" s="38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</row>
    <row r="62" spans="1:104" ht="12" customHeight="1" thickBot="1" x14ac:dyDescent="0.25">
      <c r="A62" s="143"/>
      <c r="B62" s="146"/>
      <c r="C62" s="146"/>
      <c r="D62" s="146"/>
      <c r="E62" s="147"/>
      <c r="F62" s="146"/>
      <c r="G62" s="146"/>
      <c r="H62" s="146"/>
      <c r="I62" s="147"/>
      <c r="J62" s="146"/>
      <c r="K62" s="146"/>
      <c r="L62" s="146"/>
      <c r="M62" s="147"/>
      <c r="N62" s="146"/>
      <c r="O62" s="146"/>
      <c r="P62" s="146"/>
      <c r="Q62" s="147"/>
      <c r="R62" s="146"/>
      <c r="S62" s="146"/>
      <c r="T62" s="146"/>
      <c r="U62" s="147"/>
      <c r="V62" s="146"/>
      <c r="W62" s="146"/>
      <c r="X62" s="146"/>
      <c r="Y62" s="147"/>
      <c r="Z62" s="146"/>
      <c r="AA62" s="146"/>
      <c r="AB62" s="146"/>
      <c r="AC62" s="147"/>
      <c r="AD62" s="146"/>
      <c r="AE62" s="146"/>
      <c r="AF62" s="146"/>
      <c r="AG62" s="147"/>
      <c r="AH62" s="146"/>
      <c r="AI62" s="146"/>
      <c r="AJ62" s="146"/>
      <c r="AK62" s="147"/>
      <c r="AL62" s="231" t="s">
        <v>60</v>
      </c>
      <c r="AM62" s="231"/>
      <c r="AN62" s="231"/>
      <c r="AO62" s="231"/>
      <c r="AP62" s="231"/>
      <c r="AQ62" s="231"/>
      <c r="AR62" s="231"/>
      <c r="AS62" s="232"/>
      <c r="AT62" s="228">
        <f>SUM(E60,I60,M60,Q60,U60,Y60,AC60,AG60,AK60,AO60,AS60,AW60)</f>
        <v>0</v>
      </c>
      <c r="AU62" s="229"/>
      <c r="AV62" s="229"/>
      <c r="AW62" s="230"/>
      <c r="AX62" s="85"/>
      <c r="AY62" s="38"/>
      <c r="AZ62" s="38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</row>
    <row r="63" spans="1:104" ht="12" customHeight="1" thickBot="1" x14ac:dyDescent="0.25">
      <c r="A63" s="148"/>
      <c r="B63" s="149"/>
      <c r="C63" s="149"/>
      <c r="D63" s="149"/>
      <c r="E63" s="150"/>
      <c r="F63" s="149"/>
      <c r="G63" s="149"/>
      <c r="H63" s="149"/>
      <c r="I63" s="150"/>
      <c r="J63" s="149"/>
      <c r="K63" s="149"/>
      <c r="L63" s="149"/>
      <c r="M63" s="150"/>
      <c r="N63" s="149"/>
      <c r="O63" s="149"/>
      <c r="P63" s="149"/>
      <c r="Q63" s="150"/>
      <c r="R63" s="149"/>
      <c r="S63" s="149"/>
      <c r="T63" s="149"/>
      <c r="U63" s="150"/>
      <c r="V63" s="149"/>
      <c r="W63" s="149"/>
      <c r="X63" s="149"/>
      <c r="Y63" s="150"/>
      <c r="Z63" s="149"/>
      <c r="AA63" s="149"/>
      <c r="AB63" s="149"/>
      <c r="AC63" s="150"/>
      <c r="AD63" s="149"/>
      <c r="AE63" s="149"/>
      <c r="AF63" s="149"/>
      <c r="AG63" s="150"/>
      <c r="AH63" s="149"/>
      <c r="AI63" s="149"/>
      <c r="AJ63" s="149"/>
      <c r="AK63" s="150"/>
      <c r="AL63" s="149"/>
      <c r="AM63" s="149"/>
      <c r="AN63" s="149"/>
      <c r="AO63" s="150"/>
      <c r="AP63" s="149"/>
      <c r="AQ63" s="149"/>
      <c r="AR63" s="149"/>
      <c r="AS63" s="150"/>
      <c r="AT63" s="149"/>
      <c r="AU63" s="149"/>
      <c r="AV63" s="149"/>
      <c r="AW63" s="150"/>
      <c r="AX63" s="151"/>
      <c r="AY63" s="38"/>
      <c r="AZ63" s="38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</row>
    <row r="64" spans="1:104" s="44" customFormat="1" ht="12" customHeight="1" thickBot="1" x14ac:dyDescent="0.3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37"/>
      <c r="AY64" s="37"/>
      <c r="AZ64" s="37"/>
    </row>
    <row r="65" spans="1:104" s="44" customFormat="1" ht="12" customHeight="1" x14ac:dyDescent="0.25">
      <c r="A65" s="89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90"/>
      <c r="T65" s="105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84"/>
      <c r="AY65" s="37"/>
      <c r="AZ65" s="37"/>
    </row>
    <row r="66" spans="1:104" s="44" customFormat="1" ht="12" customHeight="1" x14ac:dyDescent="0.25">
      <c r="A66" s="91"/>
      <c r="B66" s="78"/>
      <c r="C66" s="224" t="s">
        <v>36</v>
      </c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5"/>
      <c r="T66" s="107"/>
      <c r="U66" s="165" t="s">
        <v>66</v>
      </c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3"/>
      <c r="AX66" s="164"/>
      <c r="AY66" s="137"/>
      <c r="AZ66" s="137"/>
      <c r="BA66" s="137"/>
    </row>
    <row r="67" spans="1:104" s="44" customFormat="1" ht="14.1" customHeight="1" thickBot="1" x14ac:dyDescent="0.3">
      <c r="A67" s="91"/>
      <c r="B67" s="78"/>
      <c r="C67" s="78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3"/>
      <c r="T67" s="108"/>
      <c r="U67" s="109"/>
      <c r="V67" s="109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5"/>
      <c r="AY67" s="37"/>
      <c r="AZ67" s="37"/>
    </row>
    <row r="68" spans="1:104" s="44" customFormat="1" ht="12" customHeight="1" thickBot="1" x14ac:dyDescent="0.3">
      <c r="A68" s="91"/>
      <c r="B68" s="78"/>
      <c r="C68" s="78"/>
      <c r="D68" s="78"/>
      <c r="E68" s="78"/>
      <c r="F68" s="78"/>
      <c r="G68" s="78"/>
      <c r="H68" s="78">
        <v>0</v>
      </c>
      <c r="I68" s="78"/>
      <c r="J68" s="248"/>
      <c r="K68" s="249"/>
      <c r="L68" s="250" t="s">
        <v>25</v>
      </c>
      <c r="M68" s="251" t="s">
        <v>26</v>
      </c>
      <c r="N68" s="78"/>
      <c r="O68" s="78"/>
      <c r="P68" s="78"/>
      <c r="Q68" s="78"/>
      <c r="R68" s="78"/>
      <c r="S68" s="94"/>
      <c r="T68" s="110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5"/>
      <c r="AY68" s="37"/>
      <c r="AZ68" s="37"/>
    </row>
    <row r="69" spans="1:104" s="44" customFormat="1" ht="12" customHeight="1" x14ac:dyDescent="0.25">
      <c r="A69" s="91"/>
      <c r="B69" s="78"/>
      <c r="C69" s="78"/>
      <c r="D69" s="95" t="s">
        <v>61</v>
      </c>
      <c r="E69" s="95"/>
      <c r="F69" s="95"/>
      <c r="G69" s="95"/>
      <c r="H69" s="95"/>
      <c r="I69" s="78"/>
      <c r="J69" s="11">
        <v>1</v>
      </c>
      <c r="K69" s="13" t="s">
        <v>17</v>
      </c>
      <c r="L69" s="152">
        <v>5.6</v>
      </c>
      <c r="M69" s="60"/>
      <c r="N69" s="78"/>
      <c r="O69" s="78"/>
      <c r="P69" s="78"/>
      <c r="Q69" s="78"/>
      <c r="R69" s="78"/>
      <c r="S69" s="94"/>
      <c r="T69" s="110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5"/>
      <c r="AY69" s="37"/>
      <c r="AZ69" s="37"/>
    </row>
    <row r="70" spans="1:104" s="44" customFormat="1" ht="12" customHeight="1" x14ac:dyDescent="0.25">
      <c r="A70" s="91"/>
      <c r="B70" s="78"/>
      <c r="C70" s="78"/>
      <c r="D70" s="96" t="s">
        <v>44</v>
      </c>
      <c r="E70" s="96"/>
      <c r="F70" s="96"/>
      <c r="G70" s="96"/>
      <c r="H70" s="96"/>
      <c r="I70" s="78"/>
      <c r="J70" s="15">
        <v>2</v>
      </c>
      <c r="K70" s="45" t="s">
        <v>12</v>
      </c>
      <c r="L70" s="153"/>
      <c r="M70" s="61" t="s">
        <v>43</v>
      </c>
      <c r="N70" s="78"/>
      <c r="O70" s="78"/>
      <c r="P70" s="78"/>
      <c r="Q70" s="78"/>
      <c r="R70" s="78"/>
      <c r="S70" s="94"/>
      <c r="T70" s="110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5"/>
      <c r="AY70" s="37"/>
      <c r="AZ70" s="37"/>
    </row>
    <row r="71" spans="1:104" s="44" customFormat="1" ht="12" customHeight="1" x14ac:dyDescent="0.25">
      <c r="A71" s="91"/>
      <c r="B71" s="78"/>
      <c r="C71" s="78"/>
      <c r="D71" s="95" t="s">
        <v>22</v>
      </c>
      <c r="E71" s="95"/>
      <c r="F71" s="95"/>
      <c r="G71" s="95"/>
      <c r="H71" s="95"/>
      <c r="I71" s="78"/>
      <c r="J71" s="15">
        <v>3</v>
      </c>
      <c r="K71" s="45" t="s">
        <v>12</v>
      </c>
      <c r="L71" s="153"/>
      <c r="M71" s="61">
        <v>7.5</v>
      </c>
      <c r="N71" s="78"/>
      <c r="O71" s="78"/>
      <c r="P71" s="78"/>
      <c r="Q71" s="78"/>
      <c r="R71" s="78"/>
      <c r="S71" s="94"/>
      <c r="T71" s="110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5"/>
      <c r="AY71" s="37"/>
      <c r="AZ71" s="37"/>
    </row>
    <row r="72" spans="1:104" s="44" customFormat="1" ht="12" customHeight="1" x14ac:dyDescent="0.25">
      <c r="A72" s="91"/>
      <c r="B72" s="78"/>
      <c r="C72" s="78"/>
      <c r="D72" s="95" t="s">
        <v>23</v>
      </c>
      <c r="E72" s="95"/>
      <c r="F72" s="95"/>
      <c r="G72" s="95"/>
      <c r="H72" s="95"/>
      <c r="I72" s="78"/>
      <c r="J72" s="15">
        <v>4</v>
      </c>
      <c r="K72" s="45" t="s">
        <v>14</v>
      </c>
      <c r="L72" s="153"/>
      <c r="M72" s="61">
        <v>7.6</v>
      </c>
      <c r="N72" s="78"/>
      <c r="O72" s="78"/>
      <c r="P72" s="78"/>
      <c r="Q72" s="78"/>
      <c r="R72" s="78"/>
      <c r="S72" s="94"/>
      <c r="T72" s="110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5"/>
      <c r="AY72" s="37"/>
      <c r="AZ72" s="37"/>
    </row>
    <row r="73" spans="1:104" s="44" customFormat="1" ht="12" customHeight="1" x14ac:dyDescent="0.25">
      <c r="A73" s="91"/>
      <c r="B73" s="78"/>
      <c r="C73" s="78"/>
      <c r="D73" s="95" t="s">
        <v>24</v>
      </c>
      <c r="E73" s="95"/>
      <c r="F73" s="95"/>
      <c r="G73" s="95"/>
      <c r="H73" s="95"/>
      <c r="I73" s="78"/>
      <c r="J73" s="15">
        <v>5</v>
      </c>
      <c r="K73" s="45" t="s">
        <v>16</v>
      </c>
      <c r="L73" s="153"/>
      <c r="M73" s="61">
        <v>7.67</v>
      </c>
      <c r="N73" s="78"/>
      <c r="O73" s="78"/>
      <c r="P73" s="78"/>
      <c r="Q73" s="78"/>
      <c r="R73" s="78"/>
      <c r="S73" s="94"/>
      <c r="T73" s="110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5"/>
      <c r="AY73" s="37"/>
      <c r="AZ73" s="37"/>
    </row>
    <row r="74" spans="1:104" s="44" customFormat="1" ht="12" customHeight="1" x14ac:dyDescent="0.25">
      <c r="A74" s="91"/>
      <c r="B74" s="78"/>
      <c r="C74" s="78"/>
      <c r="D74" s="96"/>
      <c r="E74" s="96"/>
      <c r="F74" s="96"/>
      <c r="G74" s="96"/>
      <c r="H74" s="96"/>
      <c r="I74" s="78"/>
      <c r="J74" s="52">
        <v>6</v>
      </c>
      <c r="K74" s="53" t="s">
        <v>13</v>
      </c>
      <c r="L74" s="54"/>
      <c r="M74" s="61"/>
      <c r="N74" s="78"/>
      <c r="O74" s="78"/>
      <c r="P74" s="78"/>
      <c r="Q74" s="78"/>
      <c r="R74" s="78"/>
      <c r="S74" s="94"/>
      <c r="T74" s="110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5"/>
      <c r="AY74" s="37"/>
      <c r="AZ74" s="37"/>
    </row>
    <row r="75" spans="1:104" s="44" customFormat="1" ht="12" customHeight="1" x14ac:dyDescent="0.25">
      <c r="A75" s="91"/>
      <c r="B75" s="78"/>
      <c r="C75" s="78"/>
      <c r="D75" s="96"/>
      <c r="E75" s="96"/>
      <c r="F75" s="96"/>
      <c r="G75" s="96"/>
      <c r="H75" s="96"/>
      <c r="I75" s="78"/>
      <c r="J75" s="52">
        <v>7</v>
      </c>
      <c r="K75" s="53" t="s">
        <v>15</v>
      </c>
      <c r="L75" s="54"/>
      <c r="M75" s="61"/>
      <c r="N75" s="78"/>
      <c r="O75" s="78"/>
      <c r="P75" s="78"/>
      <c r="Q75" s="78"/>
      <c r="R75" s="78"/>
      <c r="S75" s="94"/>
      <c r="T75" s="110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5"/>
      <c r="AY75" s="37"/>
      <c r="AZ75" s="37"/>
    </row>
    <row r="76" spans="1:104" s="44" customFormat="1" ht="12" customHeight="1" x14ac:dyDescent="0.25">
      <c r="A76" s="91"/>
      <c r="B76" s="78"/>
      <c r="C76" s="78"/>
      <c r="D76" s="95" t="s">
        <v>27</v>
      </c>
      <c r="E76" s="95"/>
      <c r="F76" s="95"/>
      <c r="G76" s="95"/>
      <c r="H76" s="95"/>
      <c r="I76" s="78"/>
      <c r="J76" s="15">
        <v>8</v>
      </c>
      <c r="K76" s="45" t="s">
        <v>17</v>
      </c>
      <c r="L76" s="48"/>
      <c r="M76" s="61">
        <v>0.08</v>
      </c>
      <c r="N76" s="78"/>
      <c r="O76" s="78"/>
      <c r="P76" s="78"/>
      <c r="Q76" s="78"/>
      <c r="R76" s="78"/>
      <c r="S76" s="94"/>
      <c r="T76" s="110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5"/>
      <c r="AY76" s="37"/>
      <c r="AZ76" s="37"/>
    </row>
    <row r="77" spans="1:104" s="44" customFormat="1" ht="12" customHeight="1" x14ac:dyDescent="0.25">
      <c r="A77" s="91"/>
      <c r="B77" s="78"/>
      <c r="C77" s="78"/>
      <c r="D77" s="95" t="s">
        <v>28</v>
      </c>
      <c r="E77" s="95"/>
      <c r="F77" s="95"/>
      <c r="G77" s="95"/>
      <c r="H77" s="95"/>
      <c r="I77" s="78"/>
      <c r="J77" s="15">
        <v>9</v>
      </c>
      <c r="K77" s="45" t="s">
        <v>12</v>
      </c>
      <c r="L77" s="48"/>
      <c r="M77" s="61">
        <v>0.17</v>
      </c>
      <c r="N77" s="78"/>
      <c r="O77" s="78"/>
      <c r="P77" s="78"/>
      <c r="Q77" s="78"/>
      <c r="R77" s="78"/>
      <c r="S77" s="94"/>
      <c r="T77" s="110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5"/>
      <c r="AY77" s="37"/>
      <c r="AZ77" s="37"/>
    </row>
    <row r="78" spans="1:104" s="44" customFormat="1" ht="12" customHeight="1" x14ac:dyDescent="0.25">
      <c r="A78" s="91"/>
      <c r="B78" s="78"/>
      <c r="C78" s="78"/>
      <c r="D78" s="95" t="s">
        <v>29</v>
      </c>
      <c r="E78" s="95"/>
      <c r="F78" s="95"/>
      <c r="G78" s="95"/>
      <c r="H78" s="95"/>
      <c r="I78" s="78"/>
      <c r="J78" s="15">
        <v>10</v>
      </c>
      <c r="K78" s="45" t="s">
        <v>12</v>
      </c>
      <c r="L78" s="48"/>
      <c r="M78" s="61">
        <v>0.25</v>
      </c>
      <c r="N78" s="78"/>
      <c r="O78" s="78"/>
      <c r="P78" s="78"/>
      <c r="Q78" s="78"/>
      <c r="R78" s="78"/>
      <c r="S78" s="94"/>
      <c r="T78" s="110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5"/>
      <c r="AY78" s="37"/>
      <c r="AZ78" s="37"/>
    </row>
    <row r="79" spans="1:104" ht="12" customHeight="1" x14ac:dyDescent="0.25">
      <c r="A79" s="91"/>
      <c r="B79" s="78"/>
      <c r="C79" s="78"/>
      <c r="D79" s="95" t="s">
        <v>30</v>
      </c>
      <c r="E79" s="95"/>
      <c r="F79" s="95"/>
      <c r="G79" s="95"/>
      <c r="H79" s="95"/>
      <c r="I79" s="78"/>
      <c r="J79" s="15">
        <v>11</v>
      </c>
      <c r="K79" s="45" t="s">
        <v>14</v>
      </c>
      <c r="L79" s="48"/>
      <c r="M79" s="61">
        <v>0.33</v>
      </c>
      <c r="N79" s="78"/>
      <c r="O79" s="78"/>
      <c r="P79" s="78"/>
      <c r="Q79" s="78"/>
      <c r="R79" s="78"/>
      <c r="S79" s="94"/>
      <c r="T79" s="110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111"/>
      <c r="AY79" s="38"/>
      <c r="AZ79" s="38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</row>
    <row r="80" spans="1:104" ht="12" customHeight="1" x14ac:dyDescent="0.25">
      <c r="A80" s="91"/>
      <c r="B80" s="78"/>
      <c r="C80" s="78"/>
      <c r="D80" s="95" t="s">
        <v>31</v>
      </c>
      <c r="E80" s="95"/>
      <c r="F80" s="95"/>
      <c r="G80" s="95"/>
      <c r="H80" s="95"/>
      <c r="I80" s="78"/>
      <c r="J80" s="15">
        <v>12</v>
      </c>
      <c r="K80" s="45" t="s">
        <v>16</v>
      </c>
      <c r="L80" s="48"/>
      <c r="M80" s="61">
        <v>0.42</v>
      </c>
      <c r="N80" s="78"/>
      <c r="O80" s="78"/>
      <c r="P80" s="78"/>
      <c r="Q80" s="78"/>
      <c r="R80" s="78"/>
      <c r="S80" s="94"/>
      <c r="T80" s="110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111"/>
      <c r="AY80" s="38"/>
      <c r="AZ80" s="38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</row>
    <row r="81" spans="1:104" ht="12" customHeight="1" x14ac:dyDescent="0.25">
      <c r="A81" s="91"/>
      <c r="B81" s="78"/>
      <c r="C81" s="78"/>
      <c r="D81" s="95" t="s">
        <v>32</v>
      </c>
      <c r="E81" s="95"/>
      <c r="F81" s="95"/>
      <c r="G81" s="95"/>
      <c r="H81" s="95"/>
      <c r="I81" s="78"/>
      <c r="J81" s="52">
        <v>13</v>
      </c>
      <c r="K81" s="53" t="s">
        <v>13</v>
      </c>
      <c r="L81" s="54"/>
      <c r="M81" s="61">
        <v>0.5</v>
      </c>
      <c r="N81" s="78"/>
      <c r="O81" s="78"/>
      <c r="P81" s="78"/>
      <c r="Q81" s="78"/>
      <c r="R81" s="78"/>
      <c r="S81" s="94"/>
      <c r="T81" s="110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111"/>
      <c r="AY81" s="38"/>
      <c r="AZ81" s="38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</row>
    <row r="82" spans="1:104" ht="12" customHeight="1" thickBot="1" x14ac:dyDescent="0.3">
      <c r="A82" s="91"/>
      <c r="B82" s="78"/>
      <c r="C82" s="78"/>
      <c r="D82" s="96"/>
      <c r="E82" s="96"/>
      <c r="F82" s="96"/>
      <c r="G82" s="96"/>
      <c r="H82" s="96"/>
      <c r="I82" s="78"/>
      <c r="J82" s="57">
        <v>14</v>
      </c>
      <c r="K82" s="58" t="s">
        <v>15</v>
      </c>
      <c r="L82" s="252"/>
      <c r="M82" s="253"/>
      <c r="N82" s="78"/>
      <c r="O82" s="78"/>
      <c r="P82" s="78"/>
      <c r="Q82" s="78"/>
      <c r="R82" s="78"/>
      <c r="S82" s="94"/>
      <c r="T82" s="110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111"/>
      <c r="AY82" s="38"/>
      <c r="AZ82" s="38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</row>
    <row r="83" spans="1:104" ht="12" customHeight="1" x14ac:dyDescent="0.25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9"/>
      <c r="T83" s="112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1"/>
      <c r="AY83" s="38"/>
      <c r="AZ83" s="38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</row>
    <row r="84" spans="1:104" ht="21" customHeight="1" x14ac:dyDescent="0.25">
      <c r="A84" s="97"/>
      <c r="B84" s="98"/>
      <c r="C84" s="98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1"/>
      <c r="T84" s="114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3"/>
      <c r="AT84" s="113"/>
      <c r="AU84" s="113"/>
      <c r="AV84" s="113"/>
      <c r="AW84" s="113"/>
      <c r="AX84" s="116"/>
      <c r="AY84" s="38"/>
      <c r="AZ84" s="38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</row>
    <row r="85" spans="1:104" ht="21" customHeight="1" x14ac:dyDescent="0.25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9"/>
      <c r="T85" s="112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6"/>
      <c r="AY85" s="38"/>
      <c r="AZ85" s="38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</row>
    <row r="86" spans="1:104" ht="21" customHeight="1" thickBot="1" x14ac:dyDescent="0.3">
      <c r="A86" s="102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4"/>
      <c r="T86" s="117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9"/>
      <c r="AY86" s="38"/>
      <c r="AZ86" s="38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</row>
    <row r="87" spans="1:104" s="9" customFormat="1" ht="21" customHeight="1" x14ac:dyDescent="0.25">
      <c r="A87" s="64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5"/>
      <c r="AY87" s="38"/>
      <c r="AZ87" s="38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</row>
    <row r="88" spans="1:104" ht="21" customHeight="1" x14ac:dyDescent="0.25">
      <c r="A88" s="64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5"/>
      <c r="AY88" s="38"/>
      <c r="AZ88" s="38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</row>
    <row r="89" spans="1:104" ht="21" customHeight="1" x14ac:dyDescent="0.25">
      <c r="A89" s="64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5"/>
      <c r="AY89" s="38"/>
      <c r="AZ89" s="38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</row>
    <row r="90" spans="1:104" ht="21" customHeight="1" x14ac:dyDescent="0.25">
      <c r="A90" s="64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5"/>
      <c r="AY90" s="38"/>
      <c r="AZ90" s="38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</row>
    <row r="91" spans="1:104" ht="21" customHeight="1" x14ac:dyDescent="0.2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75"/>
      <c r="AY91" s="38"/>
      <c r="AZ91" s="38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</row>
    <row r="92" spans="1:104" ht="34.5" customHeight="1" x14ac:dyDescent="0.25">
      <c r="A92" s="6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38"/>
      <c r="AY92" s="38"/>
      <c r="AZ92" s="38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</row>
    <row r="93" spans="1:104" ht="18" customHeight="1" x14ac:dyDescent="0.25">
      <c r="A93" s="64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38"/>
      <c r="AY93" s="38"/>
      <c r="AZ93" s="38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</row>
    <row r="94" spans="1:104" ht="18" customHeight="1" x14ac:dyDescent="0.25">
      <c r="A94" s="3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38"/>
      <c r="AZ94" s="38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</row>
    <row r="95" spans="1:104" ht="18" customHeight="1" x14ac:dyDescent="0.25">
      <c r="A95" s="3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38"/>
      <c r="AZ95" s="38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</row>
    <row r="96" spans="1:104" ht="18" customHeight="1" x14ac:dyDescent="0.25">
      <c r="A96" s="36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12"/>
      <c r="AY96" s="38"/>
      <c r="AZ96" s="38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</row>
    <row r="97" spans="1:104" ht="18" customHeight="1" x14ac:dyDescent="0.25">
      <c r="A97" s="36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38"/>
      <c r="AZ97" s="38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</row>
    <row r="98" spans="1:104" ht="12" customHeight="1" x14ac:dyDescent="0.25">
      <c r="A98" s="36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38"/>
      <c r="AZ98" s="38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</row>
    <row r="99" spans="1:104" ht="12" customHeight="1" x14ac:dyDescent="0.25">
      <c r="A99" s="36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38"/>
      <c r="AZ99" s="38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</row>
    <row r="100" spans="1:104" ht="12" customHeight="1" x14ac:dyDescent="0.25">
      <c r="A100" s="36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38"/>
      <c r="AZ100" s="38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</row>
    <row r="101" spans="1:104" ht="12" customHeight="1" x14ac:dyDescent="0.25">
      <c r="A101" s="36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38"/>
      <c r="AZ101" s="38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</row>
    <row r="102" spans="1:104" ht="12" customHeight="1" x14ac:dyDescent="0.25">
      <c r="A102" s="36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38"/>
      <c r="AZ102" s="38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</row>
    <row r="103" spans="1:104" ht="12" customHeight="1" x14ac:dyDescent="0.25">
      <c r="A103" s="36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38"/>
      <c r="AZ103" s="38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</row>
    <row r="104" spans="1:104" ht="12" customHeight="1" x14ac:dyDescent="0.25">
      <c r="A104" s="36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38"/>
      <c r="AZ104" s="38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</row>
    <row r="105" spans="1:104" ht="12" customHeight="1" x14ac:dyDescent="0.25">
      <c r="A105" s="36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38"/>
      <c r="AZ105" s="38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</row>
    <row r="106" spans="1:104" ht="12" customHeight="1" x14ac:dyDescent="0.25">
      <c r="A106" s="36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38"/>
      <c r="AZ106" s="38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</row>
    <row r="107" spans="1:104" ht="12" customHeight="1" x14ac:dyDescent="0.25">
      <c r="A107" s="36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38"/>
      <c r="AZ107" s="38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</row>
    <row r="108" spans="1:104" ht="12" customHeight="1" x14ac:dyDescent="0.25">
      <c r="A108" s="3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38"/>
      <c r="AZ108" s="38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</row>
    <row r="109" spans="1:104" ht="12" customHeight="1" x14ac:dyDescent="0.25">
      <c r="A109" s="36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38"/>
      <c r="AZ109" s="38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</row>
    <row r="110" spans="1:104" ht="12" customHeight="1" x14ac:dyDescent="0.25">
      <c r="A110" s="36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38"/>
      <c r="AZ110" s="38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</row>
    <row r="111" spans="1:104" ht="12" customHeight="1" x14ac:dyDescent="0.25">
      <c r="A111" s="36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38"/>
      <c r="AZ111" s="38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</row>
    <row r="112" spans="1:104" ht="12" customHeight="1" x14ac:dyDescent="0.25">
      <c r="A112" s="36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38"/>
      <c r="AZ112" s="38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</row>
    <row r="113" spans="1:104" ht="12" customHeight="1" x14ac:dyDescent="0.25">
      <c r="A113" s="36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38"/>
      <c r="AZ113" s="38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</row>
    <row r="114" spans="1:104" ht="12" customHeight="1" x14ac:dyDescent="0.25">
      <c r="A114" s="36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38"/>
      <c r="AZ114" s="38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</row>
    <row r="115" spans="1:104" ht="12" customHeight="1" x14ac:dyDescent="0.25">
      <c r="A115" s="36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38"/>
      <c r="AZ115" s="38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</row>
    <row r="116" spans="1:104" ht="12" customHeight="1" x14ac:dyDescent="0.25">
      <c r="A116" s="36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38"/>
      <c r="AZ116" s="38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</row>
    <row r="117" spans="1:104" ht="12" customHeight="1" x14ac:dyDescent="0.25">
      <c r="A117" s="36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38"/>
      <c r="AZ117" s="38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</row>
    <row r="118" spans="1:104" ht="12" customHeight="1" x14ac:dyDescent="0.25">
      <c r="A118" s="36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38"/>
      <c r="AZ118" s="38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</row>
    <row r="119" spans="1:104" ht="12" customHeight="1" x14ac:dyDescent="0.25">
      <c r="A119" s="36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38"/>
      <c r="AZ119" s="38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</row>
    <row r="120" spans="1:104" ht="12" customHeight="1" x14ac:dyDescent="0.25">
      <c r="A120" s="36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38"/>
      <c r="AZ120" s="38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</row>
    <row r="121" spans="1:104" ht="12" customHeight="1" x14ac:dyDescent="0.25">
      <c r="A121" s="36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38"/>
      <c r="AZ121" s="38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</row>
    <row r="122" spans="1:104" ht="12" customHeight="1" x14ac:dyDescent="0.25">
      <c r="A122" s="36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38"/>
      <c r="AZ122" s="38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</row>
    <row r="123" spans="1:104" ht="12" customHeight="1" x14ac:dyDescent="0.25">
      <c r="A123" s="36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38"/>
      <c r="AZ123" s="38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0"/>
      <c r="CX123" s="130"/>
      <c r="CY123" s="130"/>
      <c r="CZ123" s="130"/>
    </row>
    <row r="124" spans="1:104" ht="12" customHeight="1" x14ac:dyDescent="0.25">
      <c r="A124" s="36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38"/>
      <c r="AZ124" s="38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</row>
    <row r="125" spans="1:104" ht="12" customHeight="1" x14ac:dyDescent="0.25">
      <c r="A125" s="36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38"/>
      <c r="AZ125" s="38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</row>
    <row r="126" spans="1:104" ht="12" customHeight="1" x14ac:dyDescent="0.25">
      <c r="A126" s="3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38"/>
      <c r="AZ126" s="38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</row>
    <row r="127" spans="1:104" ht="12" customHeight="1" x14ac:dyDescent="0.25">
      <c r="A127" s="36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38"/>
      <c r="AZ127" s="38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</row>
    <row r="128" spans="1:104" ht="12" customHeight="1" x14ac:dyDescent="0.25">
      <c r="A128" s="36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38"/>
      <c r="AZ128" s="38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0"/>
    </row>
    <row r="129" spans="1:104" ht="12" customHeight="1" x14ac:dyDescent="0.25">
      <c r="A129" s="64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</row>
    <row r="130" spans="1:104" ht="12" customHeight="1" x14ac:dyDescent="0.25">
      <c r="A130" s="64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</row>
    <row r="131" spans="1:104" ht="12" customHeight="1" x14ac:dyDescent="0.25">
      <c r="A131" s="64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</row>
    <row r="132" spans="1:104" ht="12" customHeight="1" x14ac:dyDescent="0.25">
      <c r="A132" s="64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</row>
    <row r="133" spans="1:104" ht="12" customHeight="1" x14ac:dyDescent="0.25">
      <c r="A133" s="64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</row>
    <row r="134" spans="1:104" ht="12" customHeight="1" x14ac:dyDescent="0.25">
      <c r="A134" s="6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</row>
    <row r="135" spans="1:104" ht="12" customHeight="1" x14ac:dyDescent="0.25">
      <c r="A135" s="6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</row>
    <row r="136" spans="1:104" ht="12" customHeight="1" x14ac:dyDescent="0.25">
      <c r="A136" s="6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</row>
    <row r="137" spans="1:104" ht="12" customHeight="1" x14ac:dyDescent="0.25">
      <c r="A137" s="64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</row>
    <row r="138" spans="1:104" ht="12" customHeight="1" x14ac:dyDescent="0.25">
      <c r="A138" s="64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</row>
    <row r="139" spans="1:104" ht="12" customHeight="1" x14ac:dyDescent="0.25">
      <c r="A139" s="64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</row>
    <row r="140" spans="1:104" ht="12" customHeight="1" x14ac:dyDescent="0.25">
      <c r="A140" s="6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</row>
    <row r="141" spans="1:104" ht="12" customHeight="1" x14ac:dyDescent="0.25">
      <c r="A141" s="64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</row>
    <row r="142" spans="1:104" ht="12" customHeight="1" x14ac:dyDescent="0.25">
      <c r="A142" s="64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/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</row>
    <row r="143" spans="1:104" ht="12" customHeight="1" x14ac:dyDescent="0.25">
      <c r="A143" s="64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130"/>
      <c r="BS143" s="130"/>
      <c r="BT143" s="130"/>
      <c r="BU143" s="130"/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30"/>
      <c r="CK143" s="130"/>
      <c r="CL143" s="130"/>
      <c r="CM143" s="130"/>
      <c r="CN143" s="130"/>
      <c r="CO143" s="130"/>
      <c r="CP143" s="130"/>
      <c r="CQ143" s="130"/>
      <c r="CR143" s="130"/>
      <c r="CS143" s="130"/>
      <c r="CT143" s="130"/>
      <c r="CU143" s="130"/>
      <c r="CV143" s="130"/>
      <c r="CW143" s="130"/>
      <c r="CX143" s="130"/>
      <c r="CY143" s="130"/>
      <c r="CZ143" s="130"/>
    </row>
    <row r="144" spans="1:104" ht="12" customHeight="1" x14ac:dyDescent="0.25">
      <c r="A144" s="6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/>
    </row>
    <row r="145" spans="1:104" ht="12" customHeight="1" x14ac:dyDescent="0.25">
      <c r="A145" s="6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</row>
    <row r="146" spans="1:104" ht="12" customHeight="1" x14ac:dyDescent="0.25">
      <c r="A146" s="6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</row>
    <row r="147" spans="1:104" ht="12" customHeight="1" x14ac:dyDescent="0.25">
      <c r="A147" s="6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</row>
    <row r="148" spans="1:104" ht="12" customHeight="1" x14ac:dyDescent="0.25">
      <c r="A148" s="6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</row>
    <row r="149" spans="1:104" ht="12" customHeight="1" x14ac:dyDescent="0.25">
      <c r="A149" s="6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</row>
    <row r="150" spans="1:104" ht="12" customHeight="1" x14ac:dyDescent="0.25">
      <c r="A150" s="6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</row>
    <row r="151" spans="1:104" ht="12" customHeight="1" x14ac:dyDescent="0.25">
      <c r="A151" s="6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</row>
    <row r="152" spans="1:104" ht="12" customHeight="1" x14ac:dyDescent="0.25">
      <c r="A152" s="6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30"/>
      <c r="CC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130"/>
      <c r="CN152" s="130"/>
      <c r="CO152" s="130"/>
      <c r="CP152" s="130"/>
      <c r="CQ152" s="130"/>
      <c r="CR152" s="130"/>
      <c r="CS152" s="130"/>
      <c r="CT152" s="130"/>
      <c r="CU152" s="130"/>
      <c r="CV152" s="130"/>
      <c r="CW152" s="130"/>
      <c r="CX152" s="130"/>
      <c r="CY152" s="130"/>
      <c r="CZ152" s="130"/>
    </row>
    <row r="153" spans="1:104" ht="12" customHeight="1" x14ac:dyDescent="0.25">
      <c r="A153" s="6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0"/>
      <c r="CC153" s="130"/>
      <c r="CD153" s="130"/>
      <c r="CE153" s="130"/>
      <c r="CF153" s="130"/>
      <c r="CG153" s="130"/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/>
    </row>
    <row r="154" spans="1:104" ht="12" customHeight="1" x14ac:dyDescent="0.25">
      <c r="A154" s="6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0"/>
      <c r="BQ154" s="130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</row>
    <row r="155" spans="1:104" ht="12" customHeight="1" x14ac:dyDescent="0.25">
      <c r="A155" s="6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/>
      <c r="CG155" s="130"/>
      <c r="CH155" s="130"/>
      <c r="CI155" s="130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  <c r="CU155" s="130"/>
      <c r="CV155" s="130"/>
      <c r="CW155" s="130"/>
      <c r="CX155" s="130"/>
      <c r="CY155" s="130"/>
      <c r="CZ155" s="130"/>
    </row>
    <row r="156" spans="1:104" ht="12" customHeight="1" x14ac:dyDescent="0.25">
      <c r="A156" s="6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</row>
    <row r="157" spans="1:104" ht="12" customHeight="1" x14ac:dyDescent="0.25">
      <c r="A157" s="6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0"/>
      <c r="CC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0"/>
    </row>
    <row r="158" spans="1:104" ht="12" customHeight="1" x14ac:dyDescent="0.25">
      <c r="A158" s="6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0"/>
      <c r="BU158" s="130"/>
      <c r="BV158" s="130"/>
      <c r="BW158" s="130"/>
      <c r="BX158" s="130"/>
      <c r="BY158" s="130"/>
      <c r="BZ158" s="130"/>
      <c r="CA158" s="130"/>
      <c r="CB158" s="130"/>
      <c r="CC158" s="130"/>
      <c r="CD158" s="130"/>
      <c r="CE158" s="130"/>
      <c r="CF158" s="130"/>
      <c r="CG158" s="130"/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  <c r="CU158" s="130"/>
      <c r="CV158" s="130"/>
      <c r="CW158" s="130"/>
      <c r="CX158" s="130"/>
      <c r="CY158" s="130"/>
      <c r="CZ158" s="130"/>
    </row>
    <row r="159" spans="1:104" ht="12" customHeight="1" x14ac:dyDescent="0.25">
      <c r="A159" s="6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</row>
    <row r="160" spans="1:104" ht="12" customHeight="1" x14ac:dyDescent="0.25">
      <c r="A160" s="6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30"/>
      <c r="CR160" s="130"/>
      <c r="CS160" s="130"/>
      <c r="CT160" s="130"/>
      <c r="CU160" s="130"/>
      <c r="CV160" s="130"/>
      <c r="CW160" s="130"/>
      <c r="CX160" s="130"/>
      <c r="CY160" s="130"/>
      <c r="CZ160" s="130"/>
    </row>
    <row r="161" spans="1:104" ht="12" customHeight="1" x14ac:dyDescent="0.25">
      <c r="A161" s="6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0"/>
      <c r="CT161" s="130"/>
      <c r="CU161" s="130"/>
      <c r="CV161" s="130"/>
      <c r="CW161" s="130"/>
      <c r="CX161" s="130"/>
      <c r="CY161" s="130"/>
      <c r="CZ161" s="130"/>
    </row>
    <row r="162" spans="1:104" ht="12" customHeight="1" x14ac:dyDescent="0.25">
      <c r="A162" s="6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0"/>
      <c r="BM162" s="130"/>
      <c r="BN162" s="130"/>
      <c r="BO162" s="130"/>
      <c r="BP162" s="130"/>
      <c r="BQ162" s="130"/>
      <c r="BR162" s="130"/>
      <c r="BS162" s="130"/>
      <c r="BT162" s="130"/>
      <c r="BU162" s="130"/>
      <c r="BV162" s="130"/>
      <c r="BW162" s="130"/>
      <c r="BX162" s="130"/>
      <c r="BY162" s="130"/>
      <c r="BZ162" s="130"/>
      <c r="CA162" s="130"/>
      <c r="CB162" s="130"/>
      <c r="CC162" s="130"/>
      <c r="CD162" s="130"/>
      <c r="CE162" s="130"/>
      <c r="CF162" s="130"/>
      <c r="CG162" s="130"/>
      <c r="CH162" s="130"/>
      <c r="CI162" s="130"/>
      <c r="CJ162" s="130"/>
      <c r="CK162" s="130"/>
      <c r="CL162" s="130"/>
      <c r="CM162" s="130"/>
      <c r="CN162" s="130"/>
      <c r="CO162" s="130"/>
      <c r="CP162" s="130"/>
      <c r="CQ162" s="130"/>
      <c r="CR162" s="130"/>
      <c r="CS162" s="130"/>
      <c r="CT162" s="130"/>
      <c r="CU162" s="130"/>
      <c r="CV162" s="130"/>
      <c r="CW162" s="130"/>
      <c r="CX162" s="130"/>
      <c r="CY162" s="130"/>
      <c r="CZ162" s="130"/>
    </row>
    <row r="163" spans="1:104" ht="12" customHeight="1" x14ac:dyDescent="0.25">
      <c r="A163" s="6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0"/>
      <c r="BU163" s="130"/>
      <c r="BV163" s="130"/>
      <c r="BW163" s="130"/>
      <c r="BX163" s="130"/>
      <c r="BY163" s="130"/>
      <c r="BZ163" s="130"/>
      <c r="CA163" s="130"/>
      <c r="CB163" s="130"/>
      <c r="CC163" s="130"/>
      <c r="CD163" s="130"/>
      <c r="CE163" s="130"/>
      <c r="CF163" s="130"/>
      <c r="CG163" s="130"/>
      <c r="CH163" s="130"/>
      <c r="CI163" s="130"/>
      <c r="CJ163" s="130"/>
      <c r="CK163" s="130"/>
      <c r="CL163" s="130"/>
      <c r="CM163" s="130"/>
      <c r="CN163" s="130"/>
      <c r="CO163" s="130"/>
      <c r="CP163" s="130"/>
      <c r="CQ163" s="130"/>
      <c r="CR163" s="130"/>
      <c r="CS163" s="130"/>
      <c r="CT163" s="130"/>
      <c r="CU163" s="130"/>
      <c r="CV163" s="130"/>
      <c r="CW163" s="130"/>
      <c r="CX163" s="130"/>
      <c r="CY163" s="130"/>
      <c r="CZ163" s="130"/>
    </row>
    <row r="164" spans="1:104" ht="12" customHeight="1" x14ac:dyDescent="0.25">
      <c r="A164" s="6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0"/>
      <c r="BU164" s="130"/>
      <c r="BV164" s="130"/>
      <c r="BW164" s="130"/>
      <c r="BX164" s="130"/>
      <c r="BY164" s="130"/>
      <c r="BZ164" s="130"/>
      <c r="CA164" s="130"/>
      <c r="CB164" s="130"/>
      <c r="CC164" s="130"/>
      <c r="CD164" s="130"/>
      <c r="CE164" s="130"/>
      <c r="CF164" s="130"/>
      <c r="CG164" s="130"/>
      <c r="CH164" s="130"/>
      <c r="CI164" s="130"/>
      <c r="CJ164" s="130"/>
      <c r="CK164" s="130"/>
      <c r="CL164" s="130"/>
      <c r="CM164" s="130"/>
      <c r="CN164" s="130"/>
      <c r="CO164" s="130"/>
      <c r="CP164" s="130"/>
      <c r="CQ164" s="130"/>
      <c r="CR164" s="130"/>
      <c r="CS164" s="130"/>
      <c r="CT164" s="130"/>
      <c r="CU164" s="130"/>
      <c r="CV164" s="130"/>
      <c r="CW164" s="130"/>
      <c r="CX164" s="130"/>
      <c r="CY164" s="130"/>
      <c r="CZ164" s="130"/>
    </row>
    <row r="165" spans="1:104" ht="12" customHeight="1" x14ac:dyDescent="0.25">
      <c r="A165" s="6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0"/>
      <c r="CZ165" s="130"/>
    </row>
    <row r="166" spans="1:104" ht="12" customHeight="1" x14ac:dyDescent="0.25">
      <c r="A166" s="6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  <c r="BP166" s="130"/>
      <c r="BQ166" s="130"/>
      <c r="BR166" s="130"/>
      <c r="BS166" s="130"/>
      <c r="BT166" s="130"/>
      <c r="BU166" s="130"/>
      <c r="BV166" s="130"/>
      <c r="BW166" s="130"/>
      <c r="BX166" s="130"/>
      <c r="BY166" s="130"/>
      <c r="BZ166" s="130"/>
      <c r="CA166" s="130"/>
      <c r="CB166" s="130"/>
      <c r="CC166" s="130"/>
      <c r="CD166" s="130"/>
      <c r="CE166" s="130"/>
      <c r="CF166" s="130"/>
      <c r="CG166" s="130"/>
      <c r="CH166" s="130"/>
      <c r="CI166" s="130"/>
      <c r="CJ166" s="130"/>
      <c r="CK166" s="130"/>
      <c r="CL166" s="130"/>
      <c r="CM166" s="130"/>
      <c r="CN166" s="130"/>
      <c r="CO166" s="130"/>
      <c r="CP166" s="130"/>
      <c r="CQ166" s="130"/>
      <c r="CR166" s="130"/>
      <c r="CS166" s="130"/>
      <c r="CT166" s="130"/>
      <c r="CU166" s="130"/>
      <c r="CV166" s="130"/>
      <c r="CW166" s="130"/>
      <c r="CX166" s="130"/>
      <c r="CY166" s="130"/>
      <c r="CZ166" s="130"/>
    </row>
    <row r="167" spans="1:104" ht="12" customHeight="1" x14ac:dyDescent="0.25">
      <c r="A167" s="6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0"/>
      <c r="CT167" s="130"/>
      <c r="CU167" s="130"/>
      <c r="CV167" s="130"/>
      <c r="CW167" s="130"/>
      <c r="CX167" s="130"/>
      <c r="CY167" s="130"/>
      <c r="CZ167" s="130"/>
    </row>
    <row r="168" spans="1:104" ht="12" customHeight="1" x14ac:dyDescent="0.25">
      <c r="A168" s="6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  <c r="BP168" s="130"/>
      <c r="BQ168" s="130"/>
      <c r="BR168" s="130"/>
      <c r="BS168" s="130"/>
      <c r="BT168" s="130"/>
      <c r="BU168" s="130"/>
      <c r="BV168" s="130"/>
      <c r="BW168" s="130"/>
      <c r="BX168" s="130"/>
      <c r="BY168" s="130"/>
      <c r="BZ168" s="130"/>
      <c r="CA168" s="130"/>
      <c r="CB168" s="130"/>
      <c r="CC168" s="130"/>
      <c r="CD168" s="130"/>
      <c r="CE168" s="130"/>
      <c r="CF168" s="130"/>
      <c r="CG168" s="130"/>
      <c r="CH168" s="130"/>
      <c r="CI168" s="130"/>
      <c r="CJ168" s="130"/>
      <c r="CK168" s="130"/>
      <c r="CL168" s="130"/>
      <c r="CM168" s="130"/>
      <c r="CN168" s="130"/>
      <c r="CO168" s="130"/>
      <c r="CP168" s="130"/>
      <c r="CQ168" s="130"/>
      <c r="CR168" s="130"/>
      <c r="CS168" s="130"/>
      <c r="CT168" s="130"/>
      <c r="CU168" s="130"/>
      <c r="CV168" s="130"/>
      <c r="CW168" s="130"/>
      <c r="CX168" s="130"/>
      <c r="CY168" s="130"/>
      <c r="CZ168" s="130"/>
    </row>
    <row r="169" spans="1:104" ht="12" customHeight="1" x14ac:dyDescent="0.25">
      <c r="A169" s="6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0"/>
      <c r="BW169" s="130"/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</row>
    <row r="170" spans="1:104" ht="12" customHeight="1" x14ac:dyDescent="0.25">
      <c r="A170" s="6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  <c r="BP170" s="130"/>
      <c r="BQ170" s="130"/>
      <c r="BR170" s="130"/>
      <c r="BS170" s="130"/>
      <c r="BT170" s="130"/>
      <c r="BU170" s="130"/>
      <c r="BV170" s="130"/>
      <c r="BW170" s="130"/>
      <c r="BX170" s="130"/>
      <c r="BY170" s="130"/>
      <c r="BZ170" s="130"/>
      <c r="CA170" s="130"/>
      <c r="CB170" s="130"/>
      <c r="CC170" s="130"/>
      <c r="CD170" s="130"/>
      <c r="CE170" s="130"/>
      <c r="CF170" s="130"/>
      <c r="CG170" s="130"/>
      <c r="CH170" s="130"/>
      <c r="CI170" s="130"/>
      <c r="CJ170" s="130"/>
      <c r="CK170" s="130"/>
      <c r="CL170" s="130"/>
      <c r="CM170" s="130"/>
      <c r="CN170" s="130"/>
      <c r="CO170" s="130"/>
      <c r="CP170" s="130"/>
      <c r="CQ170" s="130"/>
      <c r="CR170" s="130"/>
      <c r="CS170" s="130"/>
      <c r="CT170" s="130"/>
      <c r="CU170" s="130"/>
      <c r="CV170" s="130"/>
      <c r="CW170" s="130"/>
      <c r="CX170" s="130"/>
      <c r="CY170" s="130"/>
      <c r="CZ170" s="130"/>
    </row>
    <row r="171" spans="1:104" ht="12" customHeight="1" x14ac:dyDescent="0.25">
      <c r="A171" s="6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130"/>
      <c r="BZ171" s="130"/>
      <c r="CA171" s="130"/>
      <c r="CB171" s="130"/>
      <c r="CC171" s="130"/>
      <c r="CD171" s="130"/>
      <c r="CE171" s="130"/>
      <c r="CF171" s="130"/>
      <c r="CG171" s="130"/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0"/>
      <c r="CR171" s="130"/>
      <c r="CS171" s="130"/>
      <c r="CT171" s="130"/>
      <c r="CU171" s="130"/>
      <c r="CV171" s="130"/>
      <c r="CW171" s="130"/>
      <c r="CX171" s="130"/>
      <c r="CY171" s="130"/>
      <c r="CZ171" s="130"/>
    </row>
    <row r="172" spans="1:104" ht="12" customHeight="1" x14ac:dyDescent="0.25">
      <c r="A172" s="64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</row>
    <row r="173" spans="1:104" ht="12" customHeight="1" x14ac:dyDescent="0.25">
      <c r="A173" s="64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</row>
    <row r="174" spans="1:104" ht="12" customHeight="1" x14ac:dyDescent="0.25">
      <c r="A174" s="6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30"/>
      <c r="CA174" s="130"/>
      <c r="CB174" s="130"/>
      <c r="CC174" s="130"/>
      <c r="CD174" s="130"/>
      <c r="CE174" s="130"/>
      <c r="CF174" s="130"/>
      <c r="CG174" s="130"/>
      <c r="CH174" s="130"/>
      <c r="CI174" s="130"/>
      <c r="CJ174" s="130"/>
      <c r="CK174" s="130"/>
      <c r="CL174" s="130"/>
      <c r="CM174" s="130"/>
      <c r="CN174" s="130"/>
      <c r="CO174" s="130"/>
      <c r="CP174" s="130"/>
      <c r="CQ174" s="130"/>
      <c r="CR174" s="130"/>
      <c r="CS174" s="130"/>
      <c r="CT174" s="130"/>
      <c r="CU174" s="130"/>
      <c r="CV174" s="130"/>
      <c r="CW174" s="130"/>
      <c r="CX174" s="130"/>
      <c r="CY174" s="130"/>
      <c r="CZ174" s="130"/>
    </row>
    <row r="175" spans="1:104" ht="12" customHeight="1" x14ac:dyDescent="0.25">
      <c r="A175" s="6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0"/>
      <c r="BS175" s="130"/>
      <c r="BT175" s="130"/>
      <c r="BU175" s="130"/>
      <c r="BV175" s="130"/>
      <c r="BW175" s="130"/>
      <c r="BX175" s="130"/>
      <c r="BY175" s="130"/>
      <c r="BZ175" s="130"/>
      <c r="CA175" s="130"/>
      <c r="CB175" s="130"/>
      <c r="CC175" s="130"/>
      <c r="CD175" s="130"/>
      <c r="CE175" s="130"/>
      <c r="CF175" s="130"/>
      <c r="CG175" s="130"/>
      <c r="CH175" s="130"/>
      <c r="CI175" s="130"/>
      <c r="CJ175" s="130"/>
      <c r="CK175" s="130"/>
      <c r="CL175" s="130"/>
      <c r="CM175" s="130"/>
      <c r="CN175" s="130"/>
      <c r="CO175" s="130"/>
      <c r="CP175" s="130"/>
      <c r="CQ175" s="130"/>
      <c r="CR175" s="130"/>
      <c r="CS175" s="130"/>
      <c r="CT175" s="130"/>
      <c r="CU175" s="130"/>
      <c r="CV175" s="130"/>
      <c r="CW175" s="130"/>
      <c r="CX175" s="130"/>
      <c r="CY175" s="130"/>
      <c r="CZ175" s="130"/>
    </row>
    <row r="176" spans="1:104" ht="12" customHeight="1" x14ac:dyDescent="0.25">
      <c r="A176" s="6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130"/>
      <c r="BY176" s="130"/>
      <c r="BZ176" s="130"/>
      <c r="CA176" s="130"/>
      <c r="CB176" s="130"/>
      <c r="CC176" s="130"/>
      <c r="CD176" s="130"/>
      <c r="CE176" s="130"/>
      <c r="CF176" s="130"/>
      <c r="CG176" s="130"/>
      <c r="CH176" s="130"/>
      <c r="CI176" s="130"/>
      <c r="CJ176" s="130"/>
      <c r="CK176" s="130"/>
      <c r="CL176" s="130"/>
      <c r="CM176" s="130"/>
      <c r="CN176" s="130"/>
      <c r="CO176" s="130"/>
      <c r="CP176" s="130"/>
      <c r="CQ176" s="130"/>
      <c r="CR176" s="130"/>
      <c r="CS176" s="130"/>
      <c r="CT176" s="130"/>
      <c r="CU176" s="130"/>
      <c r="CV176" s="130"/>
      <c r="CW176" s="130"/>
      <c r="CX176" s="130"/>
      <c r="CY176" s="130"/>
      <c r="CZ176" s="130"/>
    </row>
    <row r="177" spans="1:104" ht="12" customHeight="1" x14ac:dyDescent="0.25">
      <c r="A177" s="64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0"/>
      <c r="BX177" s="130"/>
      <c r="BY177" s="130"/>
      <c r="BZ177" s="130"/>
      <c r="CA177" s="130"/>
      <c r="CB177" s="130"/>
      <c r="CC177" s="130"/>
      <c r="CD177" s="130"/>
      <c r="CE177" s="130"/>
      <c r="CF177" s="130"/>
      <c r="CG177" s="130"/>
      <c r="CH177" s="130"/>
      <c r="CI177" s="130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</row>
    <row r="178" spans="1:104" ht="12" customHeight="1" x14ac:dyDescent="0.25">
      <c r="A178" s="64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130"/>
      <c r="BP178" s="130"/>
      <c r="BQ178" s="130"/>
      <c r="BR178" s="130"/>
      <c r="BS178" s="130"/>
      <c r="BT178" s="130"/>
      <c r="BU178" s="130"/>
      <c r="BV178" s="130"/>
      <c r="BW178" s="130"/>
      <c r="BX178" s="130"/>
      <c r="BY178" s="130"/>
      <c r="BZ178" s="130"/>
      <c r="CA178" s="130"/>
      <c r="CB178" s="130"/>
      <c r="CC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  <c r="CU178" s="130"/>
      <c r="CV178" s="130"/>
      <c r="CW178" s="130"/>
      <c r="CX178" s="130"/>
      <c r="CY178" s="130"/>
      <c r="CZ178" s="130"/>
    </row>
    <row r="179" spans="1:104" ht="12" customHeight="1" x14ac:dyDescent="0.25">
      <c r="A179" s="6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0"/>
      <c r="BW179" s="130"/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  <c r="CU179" s="130"/>
      <c r="CV179" s="130"/>
      <c r="CW179" s="130"/>
      <c r="CX179" s="130"/>
      <c r="CY179" s="130"/>
      <c r="CZ179" s="130"/>
    </row>
    <row r="180" spans="1:104" ht="12" customHeight="1" x14ac:dyDescent="0.25">
      <c r="A180" s="64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130"/>
      <c r="BP180" s="130"/>
      <c r="BQ180" s="130"/>
      <c r="BR180" s="130"/>
      <c r="BS180" s="130"/>
      <c r="BT180" s="130"/>
      <c r="BU180" s="130"/>
      <c r="BV180" s="130"/>
      <c r="BW180" s="130"/>
      <c r="BX180" s="130"/>
      <c r="BY180" s="130"/>
      <c r="BZ180" s="130"/>
      <c r="CA180" s="130"/>
      <c r="CB180" s="130"/>
      <c r="CC180" s="130"/>
      <c r="CD180" s="130"/>
      <c r="CE180" s="130"/>
      <c r="CF180" s="130"/>
      <c r="CG180" s="130"/>
      <c r="CH180" s="130"/>
      <c r="CI180" s="130"/>
      <c r="CJ180" s="130"/>
      <c r="CK180" s="130"/>
      <c r="CL180" s="130"/>
      <c r="CM180" s="130"/>
      <c r="CN180" s="130"/>
      <c r="CO180" s="130"/>
      <c r="CP180" s="130"/>
      <c r="CQ180" s="130"/>
      <c r="CR180" s="130"/>
      <c r="CS180" s="130"/>
      <c r="CT180" s="130"/>
      <c r="CU180" s="130"/>
      <c r="CV180" s="130"/>
      <c r="CW180" s="130"/>
      <c r="CX180" s="130"/>
      <c r="CY180" s="130"/>
      <c r="CZ180" s="130"/>
    </row>
    <row r="181" spans="1:104" ht="12" customHeight="1" x14ac:dyDescent="0.25">
      <c r="A181" s="64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130"/>
      <c r="BY181" s="130"/>
      <c r="BZ181" s="130"/>
      <c r="CA181" s="130"/>
      <c r="CB181" s="130"/>
      <c r="CC181" s="130"/>
      <c r="CD181" s="130"/>
      <c r="CE181" s="130"/>
      <c r="CF181" s="130"/>
      <c r="CG181" s="130"/>
      <c r="CH181" s="130"/>
      <c r="CI181" s="130"/>
      <c r="CJ181" s="130"/>
      <c r="CK181" s="130"/>
      <c r="CL181" s="130"/>
      <c r="CM181" s="130"/>
      <c r="CN181" s="130"/>
      <c r="CO181" s="130"/>
      <c r="CP181" s="130"/>
      <c r="CQ181" s="130"/>
      <c r="CR181" s="130"/>
      <c r="CS181" s="130"/>
      <c r="CT181" s="130"/>
      <c r="CU181" s="130"/>
      <c r="CV181" s="130"/>
      <c r="CW181" s="130"/>
      <c r="CX181" s="130"/>
      <c r="CY181" s="130"/>
      <c r="CZ181" s="130"/>
    </row>
    <row r="182" spans="1:104" ht="12" customHeight="1" x14ac:dyDescent="0.25">
      <c r="A182" s="64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</row>
    <row r="183" spans="1:104" ht="12" customHeight="1" x14ac:dyDescent="0.25">
      <c r="A183" s="64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130"/>
      <c r="BP183" s="130"/>
      <c r="BQ183" s="130"/>
      <c r="BR183" s="130"/>
      <c r="BS183" s="130"/>
      <c r="BT183" s="130"/>
      <c r="BU183" s="130"/>
      <c r="BV183" s="130"/>
      <c r="BW183" s="130"/>
      <c r="BX183" s="130"/>
      <c r="BY183" s="130"/>
      <c r="BZ183" s="130"/>
      <c r="CA183" s="130"/>
      <c r="CB183" s="130"/>
      <c r="CC183" s="130"/>
      <c r="CD183" s="130"/>
      <c r="CE183" s="130"/>
      <c r="CF183" s="130"/>
      <c r="CG183" s="130"/>
      <c r="CH183" s="130"/>
      <c r="CI183" s="130"/>
      <c r="CJ183" s="130"/>
      <c r="CK183" s="130"/>
      <c r="CL183" s="130"/>
      <c r="CM183" s="130"/>
      <c r="CN183" s="130"/>
      <c r="CO183" s="130"/>
      <c r="CP183" s="130"/>
      <c r="CQ183" s="130"/>
      <c r="CR183" s="130"/>
      <c r="CS183" s="130"/>
      <c r="CT183" s="130"/>
      <c r="CU183" s="130"/>
      <c r="CV183" s="130"/>
      <c r="CW183" s="130"/>
      <c r="CX183" s="130"/>
      <c r="CY183" s="130"/>
      <c r="CZ183" s="130"/>
    </row>
    <row r="184" spans="1:104" ht="12" customHeight="1" x14ac:dyDescent="0.25">
      <c r="A184" s="6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</row>
    <row r="185" spans="1:104" ht="12" customHeight="1" x14ac:dyDescent="0.25">
      <c r="A185" s="6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</row>
    <row r="186" spans="1:104" ht="12" customHeight="1" x14ac:dyDescent="0.25">
      <c r="A186" s="6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</row>
    <row r="187" spans="1:104" ht="12" customHeight="1" x14ac:dyDescent="0.25">
      <c r="A187" s="64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</row>
    <row r="188" spans="1:104" ht="12" customHeight="1" x14ac:dyDescent="0.25">
      <c r="A188" s="64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  <c r="BM188" s="130"/>
      <c r="BN188" s="130"/>
      <c r="BO188" s="130"/>
      <c r="BP188" s="130"/>
      <c r="BQ188" s="130"/>
      <c r="BR188" s="130"/>
      <c r="BS188" s="130"/>
      <c r="BT188" s="130"/>
      <c r="BU188" s="130"/>
      <c r="BV188" s="130"/>
      <c r="BW188" s="130"/>
      <c r="BX188" s="130"/>
      <c r="BY188" s="130"/>
      <c r="BZ188" s="130"/>
      <c r="CA188" s="130"/>
      <c r="CB188" s="130"/>
      <c r="CC188" s="130"/>
      <c r="CD188" s="130"/>
      <c r="CE188" s="130"/>
      <c r="CF188" s="130"/>
      <c r="CG188" s="130"/>
      <c r="CH188" s="130"/>
      <c r="CI188" s="130"/>
      <c r="CJ188" s="130"/>
      <c r="CK188" s="130"/>
      <c r="CL188" s="130"/>
      <c r="CM188" s="130"/>
      <c r="CN188" s="130"/>
      <c r="CO188" s="130"/>
      <c r="CP188" s="130"/>
      <c r="CQ188" s="130"/>
      <c r="CR188" s="130"/>
      <c r="CS188" s="130"/>
      <c r="CT188" s="130"/>
      <c r="CU188" s="130"/>
      <c r="CV188" s="130"/>
      <c r="CW188" s="130"/>
      <c r="CX188" s="130"/>
      <c r="CY188" s="130"/>
      <c r="CZ188" s="130"/>
    </row>
    <row r="189" spans="1:104" ht="12" customHeight="1" x14ac:dyDescent="0.25">
      <c r="A189" s="64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0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0"/>
      <c r="CP189" s="130"/>
      <c r="CQ189" s="130"/>
      <c r="CR189" s="130"/>
      <c r="CS189" s="130"/>
      <c r="CT189" s="130"/>
      <c r="CU189" s="130"/>
      <c r="CV189" s="130"/>
      <c r="CW189" s="130"/>
      <c r="CX189" s="130"/>
      <c r="CY189" s="130"/>
      <c r="CZ189" s="130"/>
    </row>
    <row r="190" spans="1:104" ht="12" customHeight="1" x14ac:dyDescent="0.25">
      <c r="A190" s="3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</row>
    <row r="191" spans="1:104" ht="12" customHeight="1" x14ac:dyDescent="0.25">
      <c r="A191" s="39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</row>
    <row r="192" spans="1:104" ht="12" customHeight="1" x14ac:dyDescent="0.25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</row>
    <row r="193" spans="1:52" ht="12" customHeight="1" x14ac:dyDescent="0.25">
      <c r="A193" s="39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</row>
    <row r="194" spans="1:52" ht="12" customHeight="1" x14ac:dyDescent="0.25">
      <c r="A194" s="3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</row>
    <row r="195" spans="1:52" ht="12" customHeight="1" x14ac:dyDescent="0.25">
      <c r="A195" s="39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</row>
    <row r="196" spans="1:52" ht="12" customHeight="1" x14ac:dyDescent="0.25">
      <c r="A196" s="39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</row>
    <row r="197" spans="1:52" ht="12" customHeight="1" x14ac:dyDescent="0.25">
      <c r="A197" s="39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</row>
    <row r="198" spans="1:52" ht="12" customHeight="1" x14ac:dyDescent="0.25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</row>
    <row r="199" spans="1:52" ht="12" customHeight="1" x14ac:dyDescent="0.25">
      <c r="A199" s="39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</row>
    <row r="200" spans="1:52" ht="12" customHeight="1" x14ac:dyDescent="0.25">
      <c r="A200" s="39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</row>
    <row r="201" spans="1:52" ht="12" customHeight="1" x14ac:dyDescent="0.25">
      <c r="A201" s="39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</row>
    <row r="202" spans="1:52" ht="12" customHeight="1" x14ac:dyDescent="0.25">
      <c r="A202" s="39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</row>
    <row r="203" spans="1:52" ht="12" customHeight="1" x14ac:dyDescent="0.25">
      <c r="A203" s="39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</row>
    <row r="204" spans="1:52" ht="12" customHeight="1" x14ac:dyDescent="0.25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</row>
    <row r="205" spans="1:52" ht="12" customHeight="1" x14ac:dyDescent="0.25">
      <c r="A205" s="39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</row>
    <row r="206" spans="1:52" ht="12" customHeight="1" x14ac:dyDescent="0.25">
      <c r="A206" s="39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</row>
    <row r="207" spans="1:52" ht="12" customHeight="1" x14ac:dyDescent="0.25">
      <c r="A207" s="39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</row>
    <row r="208" spans="1:52" ht="12" customHeight="1" x14ac:dyDescent="0.25">
      <c r="A208" s="39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</row>
    <row r="209" spans="1:52" ht="12" customHeight="1" x14ac:dyDescent="0.25">
      <c r="A209" s="39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</row>
    <row r="210" spans="1:52" ht="12" customHeight="1" x14ac:dyDescent="0.25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</row>
    <row r="211" spans="1:52" ht="12" customHeight="1" x14ac:dyDescent="0.25">
      <c r="A211" s="39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</row>
    <row r="212" spans="1:52" ht="12" customHeight="1" x14ac:dyDescent="0.25">
      <c r="A212" s="39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</row>
    <row r="213" spans="1:52" ht="12" customHeight="1" x14ac:dyDescent="0.25">
      <c r="A213" s="39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</row>
    <row r="214" spans="1:52" ht="12" customHeight="1" x14ac:dyDescent="0.25">
      <c r="A214" s="39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</row>
    <row r="215" spans="1:52" ht="12" customHeight="1" x14ac:dyDescent="0.25">
      <c r="A215" s="39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</row>
    <row r="216" spans="1:52" ht="12" customHeight="1" x14ac:dyDescent="0.25">
      <c r="A216" s="39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</row>
    <row r="217" spans="1:52" ht="12" customHeight="1" x14ac:dyDescent="0.25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</row>
    <row r="218" spans="1:52" ht="12" customHeight="1" x14ac:dyDescent="0.25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</row>
    <row r="219" spans="1:52" ht="12" customHeight="1" x14ac:dyDescent="0.25">
      <c r="A219" s="39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</row>
    <row r="220" spans="1:52" ht="12" customHeight="1" x14ac:dyDescent="0.25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</row>
    <row r="221" spans="1:52" ht="12" customHeight="1" x14ac:dyDescent="0.25">
      <c r="A221" s="39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</row>
    <row r="222" spans="1:52" ht="12" customHeight="1" x14ac:dyDescent="0.25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</row>
    <row r="223" spans="1:52" ht="12" customHeight="1" x14ac:dyDescent="0.25">
      <c r="A223" s="39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</row>
    <row r="224" spans="1:52" ht="12" customHeight="1" x14ac:dyDescent="0.25">
      <c r="A224" s="39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</row>
    <row r="225" spans="1:52" ht="12" customHeight="1" x14ac:dyDescent="0.25">
      <c r="A225" s="39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</row>
    <row r="226" spans="1:52" ht="12" customHeight="1" x14ac:dyDescent="0.25">
      <c r="A226" s="39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</row>
    <row r="227" spans="1:52" ht="12" customHeight="1" x14ac:dyDescent="0.25">
      <c r="A227" s="39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</row>
    <row r="228" spans="1:52" ht="12" customHeight="1" x14ac:dyDescent="0.25">
      <c r="A228" s="39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</row>
    <row r="229" spans="1:52" ht="12" customHeight="1" x14ac:dyDescent="0.25"/>
    <row r="230" spans="1:52" ht="12" customHeight="1" x14ac:dyDescent="0.25"/>
    <row r="231" spans="1:52" ht="12" customHeight="1" x14ac:dyDescent="0.25"/>
    <row r="232" spans="1:52" ht="12" customHeight="1" x14ac:dyDescent="0.25"/>
    <row r="233" spans="1:52" ht="12" customHeight="1" x14ac:dyDescent="0.25"/>
    <row r="234" spans="1:52" ht="12" customHeight="1" x14ac:dyDescent="0.25"/>
    <row r="235" spans="1:52" ht="12" customHeight="1" x14ac:dyDescent="0.25"/>
    <row r="236" spans="1:52" ht="12" customHeight="1" x14ac:dyDescent="0.25"/>
    <row r="237" spans="1:52" ht="12" customHeight="1" x14ac:dyDescent="0.25"/>
    <row r="238" spans="1:52" ht="12" customHeight="1" x14ac:dyDescent="0.25"/>
    <row r="239" spans="1:52" ht="12" customHeight="1" x14ac:dyDescent="0.25"/>
    <row r="240" spans="1:52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3.5" customHeight="1" x14ac:dyDescent="0.25"/>
  </sheetData>
  <sheetProtection algorithmName="SHA-512" hashValue="7bccpzbAy3qFrX6GlFmHrdIuCz7Poe+b6urkLHZnxGKqwt+9V3eOkwEfnshqlZTR0VfuV/tT1ZAHLQcOgTqM/w==" saltValue="rx8hRaiPccHyk4YGOlQbUA==" spinCount="100000" sheet="1" objects="1" scenarios="1"/>
  <customSheetViews>
    <customSheetView guid="{79E5A8AE-E245-48D8-916D-7610747B34EA}" scale="115" showPageBreaks="1" topLeftCell="A6">
      <selection activeCell="B2" sqref="B2:AX44"/>
      <pageMargins left="0" right="0" top="0" bottom="0" header="0.31496062992125984" footer="0.31496062992125984"/>
      <pageSetup paperSize="9" orientation="landscape" verticalDpi="0" r:id="rId1"/>
    </customSheetView>
  </customSheetViews>
  <mergeCells count="283">
    <mergeCell ref="B60:D60"/>
    <mergeCell ref="B58:M58"/>
    <mergeCell ref="R3:Y3"/>
    <mergeCell ref="A46:C46"/>
    <mergeCell ref="A48:C48"/>
    <mergeCell ref="AT60:AV60"/>
    <mergeCell ref="AP60:AR60"/>
    <mergeCell ref="AL60:AN60"/>
    <mergeCell ref="AH60:AJ60"/>
    <mergeCell ref="AD60:AF60"/>
    <mergeCell ref="Z60:AB60"/>
    <mergeCell ref="V60:X60"/>
    <mergeCell ref="R60:T60"/>
    <mergeCell ref="N60:P60"/>
    <mergeCell ref="AP48:AQ48"/>
    <mergeCell ref="AR48:AS48"/>
    <mergeCell ref="AT48:AU48"/>
    <mergeCell ref="AN45:AO45"/>
    <mergeCell ref="AR45:AS45"/>
    <mergeCell ref="AE38:AF38"/>
    <mergeCell ref="AI38:AJ38"/>
    <mergeCell ref="AM38:AN38"/>
    <mergeCell ref="AT43:AU43"/>
    <mergeCell ref="AV43:AW43"/>
    <mergeCell ref="D1:J1"/>
    <mergeCell ref="C66:S66"/>
    <mergeCell ref="A49:AC49"/>
    <mergeCell ref="AN46:AO46"/>
    <mergeCell ref="AP46:AQ46"/>
    <mergeCell ref="AR46:AS46"/>
    <mergeCell ref="AT46:AU46"/>
    <mergeCell ref="AV48:AW48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AT62:AW62"/>
    <mergeCell ref="AL62:AS62"/>
    <mergeCell ref="AV45:AW45"/>
    <mergeCell ref="AP43:AQ43"/>
    <mergeCell ref="AR43:AS43"/>
    <mergeCell ref="J60:L60"/>
    <mergeCell ref="F60:H60"/>
    <mergeCell ref="Z43:AA43"/>
    <mergeCell ref="AL46:AM46"/>
    <mergeCell ref="C38:D38"/>
    <mergeCell ref="K38:L38"/>
    <mergeCell ref="G38:H38"/>
    <mergeCell ref="O38:P38"/>
    <mergeCell ref="S38:T38"/>
    <mergeCell ref="W38:X38"/>
    <mergeCell ref="AA38:AB38"/>
    <mergeCell ref="D46:E46"/>
    <mergeCell ref="F46:G46"/>
    <mergeCell ref="H46:I46"/>
    <mergeCell ref="J46:K46"/>
    <mergeCell ref="L46:M46"/>
    <mergeCell ref="N46:O46"/>
    <mergeCell ref="P46:Q46"/>
    <mergeCell ref="AB45:AC45"/>
    <mergeCell ref="AF45:AG45"/>
    <mergeCell ref="AJ45:AK45"/>
    <mergeCell ref="D45:E45"/>
    <mergeCell ref="H45:I45"/>
    <mergeCell ref="L45:M45"/>
    <mergeCell ref="P45:Q45"/>
    <mergeCell ref="T46:U46"/>
    <mergeCell ref="Z48:AA48"/>
    <mergeCell ref="AB48:AC48"/>
    <mergeCell ref="AV46:AW46"/>
    <mergeCell ref="Z46:AA46"/>
    <mergeCell ref="AB46:AC46"/>
    <mergeCell ref="AD46:AE46"/>
    <mergeCell ref="AF46:AG46"/>
    <mergeCell ref="AH46:AI46"/>
    <mergeCell ref="AJ46:AK46"/>
    <mergeCell ref="V46:W46"/>
    <mergeCell ref="X46:Y46"/>
    <mergeCell ref="T45:U45"/>
    <mergeCell ref="X45:Y45"/>
    <mergeCell ref="D47:E47"/>
    <mergeCell ref="D48:E48"/>
    <mergeCell ref="F48:G48"/>
    <mergeCell ref="H48:I48"/>
    <mergeCell ref="J48:K48"/>
    <mergeCell ref="L48:M48"/>
    <mergeCell ref="N48:O48"/>
    <mergeCell ref="P48:Q48"/>
    <mergeCell ref="R46:S46"/>
    <mergeCell ref="X48:Y48"/>
    <mergeCell ref="AL44:AM44"/>
    <mergeCell ref="AN44:AO44"/>
    <mergeCell ref="AP44:AQ44"/>
    <mergeCell ref="AR44:AS44"/>
    <mergeCell ref="AT44:AU44"/>
    <mergeCell ref="AV44:AW44"/>
    <mergeCell ref="Z44:AA44"/>
    <mergeCell ref="AB44:AC44"/>
    <mergeCell ref="AD44:AE44"/>
    <mergeCell ref="AF44:AG44"/>
    <mergeCell ref="AH44:AI44"/>
    <mergeCell ref="AJ44:AK44"/>
    <mergeCell ref="N44:O44"/>
    <mergeCell ref="P44:Q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AB43:AC43"/>
    <mergeCell ref="AD43:AE43"/>
    <mergeCell ref="AF43:AG43"/>
    <mergeCell ref="AH43:AI43"/>
    <mergeCell ref="AJ43:AK43"/>
    <mergeCell ref="AL43:AM43"/>
    <mergeCell ref="AN43:AO43"/>
    <mergeCell ref="AL42:AM42"/>
    <mergeCell ref="AN42:AO42"/>
    <mergeCell ref="AP42:AQ42"/>
    <mergeCell ref="AR42:AS42"/>
    <mergeCell ref="AT42:AU42"/>
    <mergeCell ref="AV42:AW42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H42:I42"/>
    <mergeCell ref="J42:K42"/>
    <mergeCell ref="L42:M42"/>
    <mergeCell ref="AL41:AM41"/>
    <mergeCell ref="AN41:AO41"/>
    <mergeCell ref="AP41:AQ41"/>
    <mergeCell ref="AR41:AS41"/>
    <mergeCell ref="AT41:AU41"/>
    <mergeCell ref="AV41:AW41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D41:E41"/>
    <mergeCell ref="F41:G41"/>
    <mergeCell ref="H41:I41"/>
    <mergeCell ref="J41:K41"/>
    <mergeCell ref="L41:M41"/>
    <mergeCell ref="AB40:AC40"/>
    <mergeCell ref="AF40:AG40"/>
    <mergeCell ref="AJ40:AK40"/>
    <mergeCell ref="AN40:AO40"/>
    <mergeCell ref="AR40:AS40"/>
    <mergeCell ref="AV40:AW40"/>
    <mergeCell ref="D40:E40"/>
    <mergeCell ref="H40:I40"/>
    <mergeCell ref="L40:M40"/>
    <mergeCell ref="P40:Q40"/>
    <mergeCell ref="T40:U40"/>
    <mergeCell ref="X40:Y40"/>
    <mergeCell ref="K1:AU1"/>
    <mergeCell ref="F39:G39"/>
    <mergeCell ref="H39:I39"/>
    <mergeCell ref="J39:K39"/>
    <mergeCell ref="L39:M39"/>
    <mergeCell ref="N39:O39"/>
    <mergeCell ref="P39:Q39"/>
    <mergeCell ref="R39:S39"/>
    <mergeCell ref="V5:Y5"/>
    <mergeCell ref="Z5:AC5"/>
    <mergeCell ref="B3:Q3"/>
    <mergeCell ref="H2:I2"/>
    <mergeCell ref="B2:G2"/>
    <mergeCell ref="J2:O2"/>
    <mergeCell ref="P2:Q2"/>
    <mergeCell ref="AD39:AE39"/>
    <mergeCell ref="AF39:AG39"/>
    <mergeCell ref="AH39:AI39"/>
    <mergeCell ref="AJ39:AK39"/>
    <mergeCell ref="X39:Y39"/>
    <mergeCell ref="AL39:AM39"/>
    <mergeCell ref="AN39:AO39"/>
    <mergeCell ref="B6:C6"/>
    <mergeCell ref="F6:G6"/>
    <mergeCell ref="D39:E39"/>
    <mergeCell ref="AD6:AE6"/>
    <mergeCell ref="AH6:AI6"/>
    <mergeCell ref="AL6:AM6"/>
    <mergeCell ref="AP6:AQ6"/>
    <mergeCell ref="AT6:AU6"/>
    <mergeCell ref="AP5:AS5"/>
    <mergeCell ref="AT5:AW5"/>
    <mergeCell ref="AD5:AG5"/>
    <mergeCell ref="AH5:AK5"/>
    <mergeCell ref="AL5:AO5"/>
    <mergeCell ref="V6:W6"/>
    <mergeCell ref="Z6:AA6"/>
    <mergeCell ref="J6:K6"/>
    <mergeCell ref="N6:O6"/>
    <mergeCell ref="R6:S6"/>
    <mergeCell ref="B5:E5"/>
    <mergeCell ref="F5:I5"/>
    <mergeCell ref="J5:M5"/>
    <mergeCell ref="N5:Q5"/>
    <mergeCell ref="R5:U5"/>
    <mergeCell ref="AQ38:AR38"/>
    <mergeCell ref="AU38:AV38"/>
    <mergeCell ref="B51:M51"/>
    <mergeCell ref="AP39:AQ39"/>
    <mergeCell ref="AR39:AS39"/>
    <mergeCell ref="AT39:AU39"/>
    <mergeCell ref="AV39:AW39"/>
    <mergeCell ref="AV49:AW49"/>
    <mergeCell ref="Z3:AG3"/>
    <mergeCell ref="Z2:AG2"/>
    <mergeCell ref="R2:Y2"/>
    <mergeCell ref="AH2:AO2"/>
    <mergeCell ref="AP2:AW2"/>
    <mergeCell ref="AH3:AO3"/>
    <mergeCell ref="AP3:AW3"/>
    <mergeCell ref="B4:AW4"/>
    <mergeCell ref="T39:U39"/>
    <mergeCell ref="V39:W39"/>
    <mergeCell ref="Z39:AA39"/>
    <mergeCell ref="AB39:AC39"/>
    <mergeCell ref="B41:C41"/>
    <mergeCell ref="B42:C42"/>
    <mergeCell ref="D42:E42"/>
    <mergeCell ref="F42:G42"/>
    <mergeCell ref="G37:H37"/>
    <mergeCell ref="B39:C39"/>
    <mergeCell ref="AT55:AW55"/>
    <mergeCell ref="B53:E53"/>
    <mergeCell ref="AT53:AW53"/>
    <mergeCell ref="AP53:AS53"/>
    <mergeCell ref="AL53:AO53"/>
    <mergeCell ref="AH53:AK53"/>
    <mergeCell ref="AD53:AG53"/>
    <mergeCell ref="Z53:AC53"/>
    <mergeCell ref="V53:Y53"/>
    <mergeCell ref="R53:U53"/>
    <mergeCell ref="N53:Q53"/>
    <mergeCell ref="J53:M53"/>
    <mergeCell ref="F53:I53"/>
    <mergeCell ref="AK55:AS55"/>
    <mergeCell ref="G55:I55"/>
    <mergeCell ref="B55:F55"/>
    <mergeCell ref="N55:R55"/>
    <mergeCell ref="S55:U55"/>
  </mergeCells>
  <conditionalFormatting sqref="F47">
    <cfRule type="cellIs" priority="103" stopIfTrue="1" operator="greaterThanOrEqual">
      <formula>-5</formula>
    </cfRule>
  </conditionalFormatting>
  <conditionalFormatting sqref="D48 H48">
    <cfRule type="cellIs" dxfId="9" priority="106" stopIfTrue="1" operator="between">
      <formula>-1</formula>
      <formula>-10</formula>
    </cfRule>
    <cfRule type="cellIs" dxfId="8" priority="107" stopIfTrue="1" operator="between">
      <formula>-1</formula>
      <formula>20</formula>
    </cfRule>
  </conditionalFormatting>
  <conditionalFormatting sqref="H46">
    <cfRule type="cellIs" dxfId="7" priority="63" stopIfTrue="1" operator="between">
      <formula>-1</formula>
      <formula>-200</formula>
    </cfRule>
    <cfRule type="cellIs" dxfId="6" priority="64" stopIfTrue="1" operator="between">
      <formula>-1</formula>
      <formula>200</formula>
    </cfRule>
  </conditionalFormatting>
  <conditionalFormatting sqref="AV46 AR46 AN46 AJ46 AF46 AB46 X46 T46 P46 L46">
    <cfRule type="cellIs" dxfId="5" priority="23" stopIfTrue="1" operator="between">
      <formula>-1</formula>
      <formula>-200</formula>
    </cfRule>
    <cfRule type="cellIs" dxfId="4" priority="24" stopIfTrue="1" operator="between">
      <formula>-1</formula>
      <formula>200</formula>
    </cfRule>
  </conditionalFormatting>
  <conditionalFormatting sqref="AV48 AR48 AN48 AJ48 AF48 AB48 X48 T48 P48 L48">
    <cfRule type="cellIs" dxfId="3" priority="3" stopIfTrue="1" operator="between">
      <formula>-1</formula>
      <formula>-20</formula>
    </cfRule>
    <cfRule type="cellIs" dxfId="2" priority="4" stopIfTrue="1" operator="between">
      <formula>-1</formula>
      <formula>20</formula>
    </cfRule>
  </conditionalFormatting>
  <conditionalFormatting sqref="D46">
    <cfRule type="cellIs" dxfId="1" priority="1" stopIfTrue="1" operator="between">
      <formula>-1</formula>
      <formula>1</formula>
    </cfRule>
    <cfRule type="cellIs" dxfId="0" priority="2" stopIfTrue="1" operator="between">
      <formula>-1</formula>
      <formula>200</formula>
    </cfRule>
  </conditionalFormatting>
  <pageMargins left="0" right="0" top="0" bottom="0" header="0.31496062992125984" footer="0.31496062992125984"/>
  <pageSetup paperSize="9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Compteur Temps by JM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 de Caen</dc:creator>
  <cp:lastModifiedBy>FO</cp:lastModifiedBy>
  <cp:lastPrinted>2020-01-27T13:59:34Z</cp:lastPrinted>
  <dcterms:created xsi:type="dcterms:W3CDTF">2012-09-24T14:05:47Z</dcterms:created>
  <dcterms:modified xsi:type="dcterms:W3CDTF">2020-05-25T12:40:11Z</dcterms:modified>
</cp:coreProperties>
</file>